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720D78A5-9859-4E68-8757-6142DF385D7A}" xr6:coauthVersionLast="47" xr6:coauthVersionMax="47" xr10:uidLastSave="{00000000-0000-0000-0000-000000000000}"/>
  <bookViews>
    <workbookView xWindow="-110" yWindow="-110" windowWidth="19420" windowHeight="11500" xr2:uid="{90208673-FA69-4F40-9FBB-5ED8C06EB599}"/>
  </bookViews>
  <sheets>
    <sheet name="R2" sheetId="2" r:id="rId1"/>
    <sheet name="R1" sheetId="1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C83" i="2" l="1"/>
  <c r="F83" i="2" s="1"/>
  <c r="AB83" i="2"/>
  <c r="R83" i="2"/>
  <c r="E83" i="2"/>
  <c r="D83" i="2"/>
  <c r="AB82" i="2"/>
  <c r="R82" i="2"/>
  <c r="AC82" i="2" s="1"/>
  <c r="F82" i="2"/>
  <c r="E82" i="2"/>
  <c r="G82" i="2" s="1"/>
  <c r="D82" i="2"/>
  <c r="AB81" i="2"/>
  <c r="AC81" i="2" s="1"/>
  <c r="F81" i="2" s="1"/>
  <c r="R81" i="2"/>
  <c r="E81" i="2"/>
  <c r="G81" i="2" s="1"/>
  <c r="D81" i="2"/>
  <c r="AB80" i="2"/>
  <c r="R80" i="2"/>
  <c r="AC80" i="2" s="1"/>
  <c r="F80" i="2"/>
  <c r="E80" i="2"/>
  <c r="G80" i="2" s="1"/>
  <c r="D80" i="2"/>
  <c r="AB79" i="2"/>
  <c r="AC79" i="2" s="1"/>
  <c r="F79" i="2" s="1"/>
  <c r="R79" i="2"/>
  <c r="E79" i="2"/>
  <c r="D79" i="2"/>
  <c r="AB78" i="2"/>
  <c r="R78" i="2"/>
  <c r="AC78" i="2" s="1"/>
  <c r="F78" i="2"/>
  <c r="E78" i="2"/>
  <c r="G78" i="2" s="1"/>
  <c r="D78" i="2"/>
  <c r="AB77" i="2"/>
  <c r="AC77" i="2" s="1"/>
  <c r="F77" i="2" s="1"/>
  <c r="R77" i="2"/>
  <c r="E77" i="2"/>
  <c r="D77" i="2"/>
  <c r="AB76" i="2"/>
  <c r="R76" i="2"/>
  <c r="AC76" i="2" s="1"/>
  <c r="F76" i="2"/>
  <c r="E76" i="2"/>
  <c r="G76" i="2" s="1"/>
  <c r="D76" i="2"/>
  <c r="AB75" i="2"/>
  <c r="AC75" i="2" s="1"/>
  <c r="F75" i="2" s="1"/>
  <c r="R75" i="2"/>
  <c r="E75" i="2"/>
  <c r="G75" i="2" s="1"/>
  <c r="D75" i="2"/>
  <c r="AB74" i="2"/>
  <c r="R74" i="2"/>
  <c r="AC74" i="2" s="1"/>
  <c r="F74" i="2"/>
  <c r="E74" i="2"/>
  <c r="G74" i="2" s="1"/>
  <c r="D74" i="2"/>
  <c r="AB73" i="2"/>
  <c r="AC73" i="2" s="1"/>
  <c r="F73" i="2" s="1"/>
  <c r="G73" i="2" s="1"/>
  <c r="R73" i="2"/>
  <c r="AB72" i="2"/>
  <c r="R72" i="2"/>
  <c r="AC72" i="2" s="1"/>
  <c r="F72" i="2" s="1"/>
  <c r="E72" i="2"/>
  <c r="G72" i="2" s="1"/>
  <c r="D72" i="2"/>
  <c r="AC71" i="2"/>
  <c r="AB71" i="2"/>
  <c r="R71" i="2"/>
  <c r="AC67" i="2"/>
  <c r="AB67" i="2"/>
  <c r="R67" i="2"/>
  <c r="E67" i="2"/>
  <c r="G67" i="2" s="1"/>
  <c r="D67" i="2"/>
  <c r="AB66" i="2"/>
  <c r="R66" i="2"/>
  <c r="AC66" i="2" s="1"/>
  <c r="F66" i="2"/>
  <c r="E66" i="2"/>
  <c r="G66" i="2" s="1"/>
  <c r="D66" i="2"/>
  <c r="AB65" i="2"/>
  <c r="AC65" i="2" s="1"/>
  <c r="F65" i="2" s="1"/>
  <c r="R65" i="2"/>
  <c r="E65" i="2"/>
  <c r="G65" i="2" s="1"/>
  <c r="D65" i="2"/>
  <c r="AB64" i="2"/>
  <c r="R64" i="2"/>
  <c r="AC64" i="2" s="1"/>
  <c r="F64" i="2"/>
  <c r="E64" i="2"/>
  <c r="G64" i="2" s="1"/>
  <c r="D64" i="2"/>
  <c r="AB63" i="2"/>
  <c r="AC63" i="2" s="1"/>
  <c r="F63" i="2" s="1"/>
  <c r="R63" i="2"/>
  <c r="E63" i="2"/>
  <c r="D63" i="2"/>
  <c r="AB62" i="2"/>
  <c r="R62" i="2"/>
  <c r="AC62" i="2" s="1"/>
  <c r="F62" i="2"/>
  <c r="G62" i="2" s="1"/>
  <c r="E62" i="2"/>
  <c r="D62" i="2"/>
  <c r="AB61" i="2"/>
  <c r="AC61" i="2" s="1"/>
  <c r="F61" i="2" s="1"/>
  <c r="R61" i="2"/>
  <c r="E61" i="2"/>
  <c r="D61" i="2"/>
  <c r="AB60" i="2"/>
  <c r="R60" i="2"/>
  <c r="AC60" i="2" s="1"/>
  <c r="F60" i="2"/>
  <c r="E60" i="2"/>
  <c r="G60" i="2" s="1"/>
  <c r="D60" i="2"/>
  <c r="AB59" i="2"/>
  <c r="AC59" i="2" s="1"/>
  <c r="R59" i="2"/>
  <c r="AB55" i="2"/>
  <c r="R55" i="2"/>
  <c r="AC55" i="2" s="1"/>
  <c r="F55" i="2" s="1"/>
  <c r="E55" i="2"/>
  <c r="G55" i="2" s="1"/>
  <c r="D55" i="2"/>
  <c r="AB54" i="2"/>
  <c r="R54" i="2"/>
  <c r="AC54" i="2" s="1"/>
  <c r="F54" i="2"/>
  <c r="E54" i="2"/>
  <c r="G54" i="2" s="1"/>
  <c r="D54" i="2"/>
  <c r="AB53" i="2"/>
  <c r="R53" i="2"/>
  <c r="AC53" i="2" s="1"/>
  <c r="F53" i="2" s="1"/>
  <c r="E53" i="2"/>
  <c r="G53" i="2" s="1"/>
  <c r="D53" i="2"/>
  <c r="AB52" i="2"/>
  <c r="R52" i="2"/>
  <c r="E52" i="2"/>
  <c r="D52" i="2"/>
  <c r="AB51" i="2"/>
  <c r="R51" i="2"/>
  <c r="AC51" i="2" s="1"/>
  <c r="F51" i="2" s="1"/>
  <c r="E51" i="2"/>
  <c r="G51" i="2" s="1"/>
  <c r="D51" i="2"/>
  <c r="AB50" i="2"/>
  <c r="R50" i="2"/>
  <c r="AC50" i="2" s="1"/>
  <c r="F50" i="2"/>
  <c r="E50" i="2"/>
  <c r="G50" i="2" s="1"/>
  <c r="D50" i="2"/>
  <c r="AB49" i="2"/>
  <c r="R49" i="2"/>
  <c r="AC49" i="2" s="1"/>
  <c r="F49" i="2" s="1"/>
  <c r="E49" i="2"/>
  <c r="G49" i="2" s="1"/>
  <c r="D49" i="2"/>
  <c r="AB48" i="2"/>
  <c r="R48" i="2"/>
  <c r="AC48" i="2" s="1"/>
  <c r="F48" i="2"/>
  <c r="E48" i="2"/>
  <c r="G48" i="2" s="1"/>
  <c r="D48" i="2"/>
  <c r="AB47" i="2"/>
  <c r="R47" i="2"/>
  <c r="AC47" i="2" s="1"/>
  <c r="F47" i="2" s="1"/>
  <c r="E47" i="2"/>
  <c r="G47" i="2" s="1"/>
  <c r="D47" i="2"/>
  <c r="AB46" i="2"/>
  <c r="R46" i="2"/>
  <c r="AC46" i="2" s="1"/>
  <c r="F46" i="2"/>
  <c r="E46" i="2"/>
  <c r="G46" i="2" s="1"/>
  <c r="D46" i="2"/>
  <c r="AB45" i="2"/>
  <c r="R45" i="2"/>
  <c r="AC45" i="2" s="1"/>
  <c r="F45" i="2" s="1"/>
  <c r="E45" i="2"/>
  <c r="G45" i="2" s="1"/>
  <c r="D45" i="2"/>
  <c r="AB44" i="2"/>
  <c r="R44" i="2"/>
  <c r="AC44" i="2" s="1"/>
  <c r="F44" i="2"/>
  <c r="G44" i="2" s="1"/>
  <c r="E44" i="2"/>
  <c r="D44" i="2"/>
  <c r="AB43" i="2"/>
  <c r="R43" i="2"/>
  <c r="AC43" i="2" s="1"/>
  <c r="F43" i="2" s="1"/>
  <c r="E43" i="2"/>
  <c r="G43" i="2" s="1"/>
  <c r="D43" i="2"/>
  <c r="AB42" i="2"/>
  <c r="R42" i="2"/>
  <c r="AC42" i="2" s="1"/>
  <c r="F42" i="2"/>
  <c r="E42" i="2"/>
  <c r="G42" i="2" s="1"/>
  <c r="D42" i="2"/>
  <c r="AB41" i="2"/>
  <c r="R41" i="2"/>
  <c r="AC41" i="2" s="1"/>
  <c r="F41" i="2" s="1"/>
  <c r="E41" i="2"/>
  <c r="D41" i="2"/>
  <c r="AB40" i="2"/>
  <c r="R40" i="2"/>
  <c r="AC40" i="2" s="1"/>
  <c r="AB36" i="2"/>
  <c r="R36" i="2"/>
  <c r="AC36" i="2" s="1"/>
  <c r="F36" i="2" s="1"/>
  <c r="G36" i="2" s="1"/>
  <c r="E36" i="2"/>
  <c r="D36" i="2"/>
  <c r="AB35" i="2"/>
  <c r="R35" i="2"/>
  <c r="AC35" i="2" s="1"/>
  <c r="F35" i="2" s="1"/>
  <c r="E35" i="2"/>
  <c r="G35" i="2" s="1"/>
  <c r="D35" i="2"/>
  <c r="AB34" i="2"/>
  <c r="R34" i="2"/>
  <c r="AC34" i="2" s="1"/>
  <c r="F34" i="2" s="1"/>
  <c r="G34" i="2" s="1"/>
  <c r="E34" i="2"/>
  <c r="D34" i="2"/>
  <c r="AB33" i="2"/>
  <c r="R33" i="2"/>
  <c r="AC33" i="2" s="1"/>
  <c r="F33" i="2"/>
  <c r="E33" i="2"/>
  <c r="G33" i="2" s="1"/>
  <c r="D33" i="2"/>
  <c r="AB32" i="2"/>
  <c r="R32" i="2"/>
  <c r="AC32" i="2" s="1"/>
  <c r="AC28" i="2"/>
  <c r="F28" i="2" s="1"/>
  <c r="AB28" i="2"/>
  <c r="R28" i="2"/>
  <c r="E28" i="2"/>
  <c r="G28" i="2" s="1"/>
  <c r="D28" i="2"/>
  <c r="AB27" i="2"/>
  <c r="R27" i="2"/>
  <c r="AC27" i="2" s="1"/>
  <c r="F27" i="2"/>
  <c r="E27" i="2"/>
  <c r="G27" i="2" s="1"/>
  <c r="D27" i="2"/>
  <c r="AC26" i="2"/>
  <c r="F26" i="2" s="1"/>
  <c r="AB26" i="2"/>
  <c r="R26" i="2"/>
  <c r="E26" i="2"/>
  <c r="G26" i="2" s="1"/>
  <c r="D26" i="2"/>
  <c r="AB25" i="2"/>
  <c r="R25" i="2"/>
  <c r="AC25" i="2" s="1"/>
  <c r="F25" i="2" s="1"/>
  <c r="G25" i="2"/>
  <c r="E25" i="2"/>
  <c r="D25" i="2"/>
  <c r="AC24" i="2"/>
  <c r="F24" i="2" s="1"/>
  <c r="AB24" i="2"/>
  <c r="R24" i="2"/>
  <c r="E24" i="2"/>
  <c r="G24" i="2" s="1"/>
  <c r="D24" i="2"/>
  <c r="AB23" i="2"/>
  <c r="R23" i="2"/>
  <c r="AC23" i="2" s="1"/>
  <c r="F23" i="2"/>
  <c r="E23" i="2"/>
  <c r="G23" i="2" s="1"/>
  <c r="D23" i="2"/>
  <c r="AC22" i="2"/>
  <c r="AB22" i="2"/>
  <c r="R22" i="2"/>
  <c r="AB18" i="2"/>
  <c r="R18" i="2"/>
  <c r="AC18" i="2" s="1"/>
  <c r="F18" i="2" s="1"/>
  <c r="E18" i="2"/>
  <c r="G18" i="2" s="1"/>
  <c r="D18" i="2"/>
  <c r="AB17" i="2"/>
  <c r="R17" i="2"/>
  <c r="AC17" i="2" s="1"/>
  <c r="F17" i="2" s="1"/>
  <c r="G17" i="2" s="1"/>
  <c r="E17" i="2"/>
  <c r="D17" i="2"/>
  <c r="AB16" i="2"/>
  <c r="R16" i="2"/>
  <c r="AC16" i="2" s="1"/>
  <c r="F16" i="2" s="1"/>
  <c r="E16" i="2"/>
  <c r="D16" i="2"/>
  <c r="AB15" i="2"/>
  <c r="R15" i="2"/>
  <c r="AC15" i="2" s="1"/>
  <c r="F15" i="2" s="1"/>
  <c r="G15" i="2" s="1"/>
  <c r="E15" i="2"/>
  <c r="D15" i="2"/>
  <c r="AB14" i="2"/>
  <c r="R14" i="2"/>
  <c r="AC14" i="2" s="1"/>
  <c r="F14" i="2" s="1"/>
  <c r="E14" i="2"/>
  <c r="G14" i="2" s="1"/>
  <c r="D14" i="2"/>
  <c r="AB13" i="2"/>
  <c r="AC13" i="2" s="1"/>
  <c r="F13" i="2" s="1"/>
  <c r="G13" i="2" s="1"/>
  <c r="R13" i="2"/>
  <c r="E13" i="2"/>
  <c r="D13" i="2"/>
  <c r="AB12" i="2"/>
  <c r="R12" i="2"/>
  <c r="AC12" i="2" s="1"/>
  <c r="F12" i="2" s="1"/>
  <c r="E12" i="2"/>
  <c r="G12" i="2" s="1"/>
  <c r="D12" i="2"/>
  <c r="AB11" i="2"/>
  <c r="R11" i="2"/>
  <c r="AC11" i="2" s="1"/>
  <c r="F11" i="2"/>
  <c r="G11" i="2" s="1"/>
  <c r="E11" i="2"/>
  <c r="D11" i="2"/>
  <c r="AB10" i="2"/>
  <c r="R10" i="2"/>
  <c r="AC10" i="2" s="1"/>
  <c r="F10" i="2" s="1"/>
  <c r="E10" i="2"/>
  <c r="G10" i="2" s="1"/>
  <c r="D10" i="2"/>
  <c r="AB9" i="2"/>
  <c r="R9" i="2"/>
  <c r="AC9" i="2" s="1"/>
  <c r="F9" i="2" s="1"/>
  <c r="G9" i="2" s="1"/>
  <c r="E9" i="2"/>
  <c r="D9" i="2"/>
  <c r="AB8" i="2"/>
  <c r="R8" i="2"/>
  <c r="AC8" i="2" s="1"/>
  <c r="F8" i="2" s="1"/>
  <c r="E8" i="2"/>
  <c r="D8" i="2"/>
  <c r="AB7" i="2"/>
  <c r="R7" i="2"/>
  <c r="AC7" i="2" s="1"/>
  <c r="F7" i="2" s="1"/>
  <c r="G7" i="2" s="1"/>
  <c r="E7" i="2"/>
  <c r="D7" i="2"/>
  <c r="AB6" i="2"/>
  <c r="R6" i="2"/>
  <c r="AC6" i="2" s="1"/>
  <c r="F6" i="2" s="1"/>
  <c r="E6" i="2"/>
  <c r="G6" i="2" s="1"/>
  <c r="D6" i="2"/>
  <c r="AB5" i="2"/>
  <c r="AC5" i="2" s="1"/>
  <c r="R5" i="2"/>
  <c r="Z89" i="1"/>
  <c r="C89" i="1" s="1"/>
  <c r="Y89" i="1"/>
  <c r="O89" i="1"/>
  <c r="D89" i="1"/>
  <c r="Y88" i="1"/>
  <c r="O88" i="1"/>
  <c r="Z88" i="1" s="1"/>
  <c r="Y87" i="1"/>
  <c r="O87" i="1"/>
  <c r="Z87" i="1" s="1"/>
  <c r="Y86" i="1"/>
  <c r="O86" i="1"/>
  <c r="Z86" i="1" s="1"/>
  <c r="Y85" i="1"/>
  <c r="O85" i="1"/>
  <c r="Z85" i="1" s="1"/>
  <c r="Y84" i="1"/>
  <c r="Z84" i="1" s="1"/>
  <c r="O84" i="1"/>
  <c r="Y83" i="1"/>
  <c r="O83" i="1"/>
  <c r="Z83" i="1" s="1"/>
  <c r="Y82" i="1"/>
  <c r="O82" i="1"/>
  <c r="Z82" i="1" s="1"/>
  <c r="Y81" i="1"/>
  <c r="Z81" i="1" s="1"/>
  <c r="O81" i="1"/>
  <c r="Y80" i="1"/>
  <c r="O80" i="1"/>
  <c r="Z80" i="1" s="1"/>
  <c r="Y79" i="1"/>
  <c r="O79" i="1"/>
  <c r="Z79" i="1" s="1"/>
  <c r="Y78" i="1"/>
  <c r="O78" i="1"/>
  <c r="Z78" i="1" s="1"/>
  <c r="Y77" i="1"/>
  <c r="O77" i="1"/>
  <c r="Z77" i="1" s="1"/>
  <c r="Y76" i="1"/>
  <c r="Z76" i="1" s="1"/>
  <c r="O76" i="1"/>
  <c r="Z72" i="1"/>
  <c r="D72" i="1" s="1"/>
  <c r="E72" i="1" s="1"/>
  <c r="Y72" i="1"/>
  <c r="O72" i="1"/>
  <c r="C72" i="1"/>
  <c r="Y71" i="1"/>
  <c r="O71" i="1"/>
  <c r="Z71" i="1" s="1"/>
  <c r="Y70" i="1"/>
  <c r="O70" i="1"/>
  <c r="Z70" i="1" s="1"/>
  <c r="Y69" i="1"/>
  <c r="Z69" i="1" s="1"/>
  <c r="O69" i="1"/>
  <c r="Y68" i="1"/>
  <c r="O68" i="1"/>
  <c r="Z68" i="1" s="1"/>
  <c r="Z67" i="1"/>
  <c r="D67" i="1" s="1"/>
  <c r="E67" i="1" s="1"/>
  <c r="Y67" i="1"/>
  <c r="O67" i="1"/>
  <c r="Y66" i="1"/>
  <c r="O66" i="1"/>
  <c r="Z66" i="1" s="1"/>
  <c r="Y65" i="1"/>
  <c r="O65" i="1"/>
  <c r="Z65" i="1" s="1"/>
  <c r="Z64" i="1"/>
  <c r="Y64" i="1"/>
  <c r="O64" i="1"/>
  <c r="Y60" i="1"/>
  <c r="O60" i="1"/>
  <c r="Z60" i="1" s="1"/>
  <c r="Y59" i="1"/>
  <c r="O59" i="1"/>
  <c r="Z59" i="1" s="1"/>
  <c r="Y58" i="1"/>
  <c r="O58" i="1"/>
  <c r="Z58" i="1" s="1"/>
  <c r="Y57" i="1"/>
  <c r="O57" i="1"/>
  <c r="Z57" i="1" s="1"/>
  <c r="Y56" i="1"/>
  <c r="O56" i="1"/>
  <c r="Z56" i="1" s="1"/>
  <c r="Z55" i="1"/>
  <c r="D55" i="1" s="1"/>
  <c r="E55" i="1" s="1"/>
  <c r="Y55" i="1"/>
  <c r="O55" i="1"/>
  <c r="Y54" i="1"/>
  <c r="O54" i="1"/>
  <c r="Z54" i="1" s="1"/>
  <c r="Y53" i="1"/>
  <c r="O53" i="1"/>
  <c r="Z53" i="1" s="1"/>
  <c r="Z52" i="1"/>
  <c r="D52" i="1" s="1"/>
  <c r="Y52" i="1"/>
  <c r="O52" i="1"/>
  <c r="C52" i="1"/>
  <c r="Y51" i="1"/>
  <c r="O51" i="1"/>
  <c r="Z51" i="1" s="1"/>
  <c r="Y50" i="1"/>
  <c r="O50" i="1"/>
  <c r="Z50" i="1" s="1"/>
  <c r="Y49" i="1"/>
  <c r="O49" i="1"/>
  <c r="Z49" i="1" s="1"/>
  <c r="Y48" i="1"/>
  <c r="O48" i="1"/>
  <c r="Z48" i="1" s="1"/>
  <c r="Z47" i="1"/>
  <c r="D47" i="1" s="1"/>
  <c r="Y47" i="1"/>
  <c r="O47" i="1"/>
  <c r="Y46" i="1"/>
  <c r="O46" i="1"/>
  <c r="Z46" i="1" s="1"/>
  <c r="Y45" i="1"/>
  <c r="O45" i="1"/>
  <c r="Z45" i="1" s="1"/>
  <c r="Z44" i="1"/>
  <c r="Y44" i="1"/>
  <c r="O44" i="1"/>
  <c r="Y40" i="1"/>
  <c r="O40" i="1"/>
  <c r="Z40" i="1" s="1"/>
  <c r="Y39" i="1"/>
  <c r="O39" i="1"/>
  <c r="Z39" i="1" s="1"/>
  <c r="Y38" i="1"/>
  <c r="O38" i="1"/>
  <c r="Z38" i="1" s="1"/>
  <c r="Y37" i="1"/>
  <c r="O37" i="1"/>
  <c r="Z37" i="1" s="1"/>
  <c r="Y36" i="1"/>
  <c r="O36" i="1"/>
  <c r="Z36" i="1" s="1"/>
  <c r="Z35" i="1"/>
  <c r="Y35" i="1"/>
  <c r="O35" i="1"/>
  <c r="Y30" i="1"/>
  <c r="O30" i="1"/>
  <c r="Z30" i="1" s="1"/>
  <c r="Y29" i="1"/>
  <c r="O29" i="1"/>
  <c r="Z29" i="1" s="1"/>
  <c r="Y28" i="1"/>
  <c r="Z28" i="1" s="1"/>
  <c r="O28" i="1"/>
  <c r="Y27" i="1"/>
  <c r="O27" i="1"/>
  <c r="Z27" i="1" s="1"/>
  <c r="Y26" i="1"/>
  <c r="O26" i="1"/>
  <c r="Z26" i="1" s="1"/>
  <c r="Y25" i="1"/>
  <c r="Z25" i="1" s="1"/>
  <c r="O25" i="1"/>
  <c r="Y24" i="1"/>
  <c r="O24" i="1"/>
  <c r="Z24" i="1" s="1"/>
  <c r="Y19" i="1"/>
  <c r="O19" i="1"/>
  <c r="Z19" i="1" s="1"/>
  <c r="Y18" i="1"/>
  <c r="O18" i="1"/>
  <c r="Z18" i="1" s="1"/>
  <c r="Y17" i="1"/>
  <c r="O17" i="1"/>
  <c r="Z17" i="1" s="1"/>
  <c r="Y16" i="1"/>
  <c r="O16" i="1"/>
  <c r="Z16" i="1" s="1"/>
  <c r="Y15" i="1"/>
  <c r="Z15" i="1" s="1"/>
  <c r="O15" i="1"/>
  <c r="Y14" i="1"/>
  <c r="O14" i="1"/>
  <c r="Z14" i="1" s="1"/>
  <c r="Y13" i="1"/>
  <c r="O13" i="1"/>
  <c r="Z13" i="1" s="1"/>
  <c r="Y12" i="1"/>
  <c r="Z12" i="1" s="1"/>
  <c r="O12" i="1"/>
  <c r="Y11" i="1"/>
  <c r="O11" i="1"/>
  <c r="Z11" i="1" s="1"/>
  <c r="Y10" i="1"/>
  <c r="O10" i="1"/>
  <c r="Z10" i="1" s="1"/>
  <c r="Y9" i="1"/>
  <c r="O9" i="1"/>
  <c r="Z9" i="1" s="1"/>
  <c r="Y8" i="1"/>
  <c r="O8" i="1"/>
  <c r="Z8" i="1" s="1"/>
  <c r="Y7" i="1"/>
  <c r="Z7" i="1" s="1"/>
  <c r="O7" i="1"/>
  <c r="Y6" i="1"/>
  <c r="O6" i="1"/>
  <c r="Z6" i="1" s="1"/>
  <c r="Y5" i="1"/>
  <c r="O5" i="1"/>
  <c r="Z5" i="1" s="1"/>
  <c r="H13" i="2" l="1"/>
  <c r="H25" i="2"/>
  <c r="H11" i="2"/>
  <c r="H44" i="2"/>
  <c r="H62" i="2"/>
  <c r="H17" i="2"/>
  <c r="H34" i="2"/>
  <c r="H42" i="2"/>
  <c r="H78" i="2"/>
  <c r="H64" i="2"/>
  <c r="H82" i="2"/>
  <c r="H50" i="2"/>
  <c r="H75" i="2"/>
  <c r="H15" i="2"/>
  <c r="H54" i="2"/>
  <c r="H36" i="2"/>
  <c r="H27" i="2"/>
  <c r="H66" i="2"/>
  <c r="H73" i="2"/>
  <c r="H74" i="2"/>
  <c r="H81" i="2"/>
  <c r="H60" i="2"/>
  <c r="H7" i="2"/>
  <c r="H28" i="2"/>
  <c r="H46" i="2"/>
  <c r="H23" i="2"/>
  <c r="H47" i="2"/>
  <c r="H65" i="2"/>
  <c r="H76" i="2"/>
  <c r="H9" i="2"/>
  <c r="H80" i="2"/>
  <c r="G41" i="2"/>
  <c r="H41" i="2" s="1"/>
  <c r="H48" i="2"/>
  <c r="H53" i="2"/>
  <c r="H6" i="2"/>
  <c r="H14" i="2"/>
  <c r="H72" i="2"/>
  <c r="H35" i="2"/>
  <c r="H26" i="2"/>
  <c r="G63" i="2"/>
  <c r="H63" i="2" s="1"/>
  <c r="H45" i="2"/>
  <c r="G79" i="2"/>
  <c r="H79" i="2" s="1"/>
  <c r="H12" i="2"/>
  <c r="H51" i="2"/>
  <c r="H24" i="2"/>
  <c r="H33" i="2"/>
  <c r="G61" i="2"/>
  <c r="H61" i="2" s="1"/>
  <c r="H10" i="2"/>
  <c r="H18" i="2"/>
  <c r="H43" i="2"/>
  <c r="H67" i="2"/>
  <c r="G77" i="2"/>
  <c r="H77" i="2" s="1"/>
  <c r="H49" i="2"/>
  <c r="H55" i="2"/>
  <c r="G8" i="2"/>
  <c r="H8" i="2" s="1"/>
  <c r="G16" i="2"/>
  <c r="H16" i="2" s="1"/>
  <c r="AC52" i="2"/>
  <c r="F52" i="2" s="1"/>
  <c r="G52" i="2" s="1"/>
  <c r="H52" i="2" s="1"/>
  <c r="C83" i="1"/>
  <c r="D83" i="1"/>
  <c r="E83" i="1" s="1"/>
  <c r="D16" i="1"/>
  <c r="E16" i="1" s="1"/>
  <c r="C16" i="1"/>
  <c r="D68" i="1"/>
  <c r="E68" i="1" s="1"/>
  <c r="C68" i="1"/>
  <c r="D11" i="1"/>
  <c r="E11" i="1" s="1"/>
  <c r="C11" i="1"/>
  <c r="C45" i="1"/>
  <c r="D45" i="1"/>
  <c r="E45" i="1" s="1"/>
  <c r="D59" i="1"/>
  <c r="E59" i="1" s="1"/>
  <c r="C59" i="1"/>
  <c r="D79" i="1"/>
  <c r="E79" i="1" s="1"/>
  <c r="C79" i="1"/>
  <c r="D87" i="1"/>
  <c r="E87" i="1" s="1"/>
  <c r="C87" i="1"/>
  <c r="C69" i="1"/>
  <c r="D69" i="1"/>
  <c r="E69" i="1" s="1"/>
  <c r="C46" i="1"/>
  <c r="D46" i="1"/>
  <c r="E46" i="1" s="1"/>
  <c r="E52" i="1"/>
  <c r="D70" i="1"/>
  <c r="E70" i="1" s="1"/>
  <c r="C70" i="1"/>
  <c r="D80" i="1"/>
  <c r="E80" i="1" s="1"/>
  <c r="C80" i="1"/>
  <c r="D88" i="1"/>
  <c r="E88" i="1" s="1"/>
  <c r="C88" i="1"/>
  <c r="D15" i="1"/>
  <c r="E15" i="1" s="1"/>
  <c r="C15" i="1"/>
  <c r="C39" i="1"/>
  <c r="D39" i="1"/>
  <c r="E39" i="1" s="1"/>
  <c r="D66" i="1"/>
  <c r="E66" i="1" s="1"/>
  <c r="C66" i="1"/>
  <c r="C8" i="1"/>
  <c r="D8" i="1"/>
  <c r="E8" i="1" s="1"/>
  <c r="C9" i="1"/>
  <c r="D9" i="1"/>
  <c r="E9" i="1" s="1"/>
  <c r="D29" i="1"/>
  <c r="E29" i="1" s="1"/>
  <c r="C29" i="1"/>
  <c r="D85" i="1"/>
  <c r="E85" i="1" s="1"/>
  <c r="C85" i="1"/>
  <c r="D51" i="1"/>
  <c r="E51" i="1" s="1"/>
  <c r="C51" i="1"/>
  <c r="D10" i="1"/>
  <c r="E10" i="1" s="1"/>
  <c r="C10" i="1"/>
  <c r="C30" i="1"/>
  <c r="D30" i="1"/>
  <c r="E30" i="1" s="1"/>
  <c r="C86" i="1"/>
  <c r="D86" i="1"/>
  <c r="E86" i="1" s="1"/>
  <c r="C36" i="1"/>
  <c r="D36" i="1"/>
  <c r="E36" i="1" s="1"/>
  <c r="C13" i="1"/>
  <c r="D13" i="1"/>
  <c r="E13" i="1" s="1"/>
  <c r="D71" i="1"/>
  <c r="E71" i="1" s="1"/>
  <c r="C71" i="1"/>
  <c r="E89" i="1"/>
  <c r="D28" i="1"/>
  <c r="E28" i="1" s="1"/>
  <c r="C28" i="1"/>
  <c r="D84" i="1"/>
  <c r="E84" i="1" s="1"/>
  <c r="C84" i="1"/>
  <c r="D17" i="1"/>
  <c r="E17" i="1" s="1"/>
  <c r="C17" i="1"/>
  <c r="D57" i="1"/>
  <c r="E57" i="1" s="1"/>
  <c r="C57" i="1"/>
  <c r="D77" i="1"/>
  <c r="E77" i="1" s="1"/>
  <c r="C77" i="1"/>
  <c r="D18" i="1"/>
  <c r="E18" i="1" s="1"/>
  <c r="C18" i="1"/>
  <c r="D78" i="1"/>
  <c r="E78" i="1" s="1"/>
  <c r="C78" i="1"/>
  <c r="C53" i="1"/>
  <c r="D53" i="1"/>
  <c r="E53" i="1" s="1"/>
  <c r="D50" i="1"/>
  <c r="E50" i="1" s="1"/>
  <c r="C50" i="1"/>
  <c r="D58" i="1"/>
  <c r="E58" i="1" s="1"/>
  <c r="C58" i="1"/>
  <c r="D81" i="1"/>
  <c r="E81" i="1" s="1"/>
  <c r="C81" i="1"/>
  <c r="D6" i="1"/>
  <c r="E6" i="1" s="1"/>
  <c r="C6" i="1"/>
  <c r="C14" i="1"/>
  <c r="D14" i="1"/>
  <c r="E14" i="1" s="1"/>
  <c r="D26" i="1"/>
  <c r="E26" i="1" s="1"/>
  <c r="C26" i="1"/>
  <c r="E47" i="1"/>
  <c r="D82" i="1"/>
  <c r="E82" i="1" s="1"/>
  <c r="C82" i="1"/>
  <c r="C27" i="1"/>
  <c r="D27" i="1"/>
  <c r="E27" i="1" s="1"/>
  <c r="D7" i="1"/>
  <c r="E7" i="1" s="1"/>
  <c r="C7" i="1"/>
  <c r="D49" i="1"/>
  <c r="E49" i="1" s="1"/>
  <c r="C49" i="1"/>
  <c r="D56" i="1"/>
  <c r="E56" i="1" s="1"/>
  <c r="C56" i="1"/>
  <c r="D12" i="1"/>
  <c r="E12" i="1" s="1"/>
  <c r="C12" i="1"/>
  <c r="D25" i="1"/>
  <c r="E25" i="1" s="1"/>
  <c r="C25" i="1"/>
  <c r="C37" i="1"/>
  <c r="D37" i="1"/>
  <c r="E37" i="1" s="1"/>
  <c r="C54" i="1"/>
  <c r="D54" i="1"/>
  <c r="E54" i="1" s="1"/>
  <c r="D38" i="1"/>
  <c r="E38" i="1" s="1"/>
  <c r="C38" i="1"/>
  <c r="D48" i="1"/>
  <c r="E48" i="1" s="1"/>
  <c r="C48" i="1"/>
  <c r="C65" i="1"/>
  <c r="D65" i="1"/>
  <c r="E65" i="1" s="1"/>
  <c r="C47" i="1"/>
  <c r="C55" i="1"/>
  <c r="C67" i="1"/>
</calcChain>
</file>

<file path=xl/sharedStrings.xml><?xml version="1.0" encoding="utf-8"?>
<sst xmlns="http://schemas.openxmlformats.org/spreadsheetml/2006/main" count="262" uniqueCount="94">
  <si>
    <t>國中</t>
    <phoneticPr fontId="6" type="noConversion"/>
  </si>
  <si>
    <t>組</t>
    <phoneticPr fontId="6" type="noConversion"/>
  </si>
  <si>
    <t>113年6月5日</t>
    <phoneticPr fontId="6" type="noConversion"/>
  </si>
  <si>
    <t>Name  of  Player</t>
    <phoneticPr fontId="6" type="noConversion"/>
  </si>
  <si>
    <t>HOLE</t>
    <phoneticPr fontId="10" type="noConversion"/>
  </si>
  <si>
    <t>OUT</t>
  </si>
  <si>
    <t>IN</t>
  </si>
  <si>
    <t>SUB</t>
  </si>
  <si>
    <t>備</t>
    <phoneticPr fontId="6" type="noConversion"/>
  </si>
  <si>
    <t>名次</t>
    <phoneticPr fontId="10" type="noConversion"/>
  </si>
  <si>
    <t>選手姓名</t>
  </si>
  <si>
    <t>1ST</t>
  </si>
  <si>
    <t>TOTAL</t>
  </si>
  <si>
    <t>PAR</t>
    <phoneticPr fontId="10" type="noConversion"/>
  </si>
  <si>
    <t>註</t>
    <phoneticPr fontId="10" type="noConversion"/>
  </si>
  <si>
    <t>王詠蓁</t>
  </si>
  <si>
    <t>張可函</t>
  </si>
  <si>
    <t>陳盈羽</t>
  </si>
  <si>
    <t>鄧宸喆</t>
  </si>
  <si>
    <t>楊善存</t>
  </si>
  <si>
    <t>洪莉甯</t>
  </si>
  <si>
    <t>江聿喬</t>
  </si>
  <si>
    <t>詹博勛</t>
  </si>
  <si>
    <t>楊凱閎</t>
  </si>
  <si>
    <t>高銘孺</t>
  </si>
  <si>
    <t>陳紹東</t>
  </si>
  <si>
    <t>陳駿恩</t>
  </si>
  <si>
    <t>姜宇丞</t>
  </si>
  <si>
    <t>nr</t>
    <phoneticPr fontId="6" type="noConversion"/>
  </si>
  <si>
    <t>張淳雅</t>
  </si>
  <si>
    <t>高中</t>
    <phoneticPr fontId="6" type="noConversion"/>
  </si>
  <si>
    <t xml:space="preserve"> </t>
    <phoneticPr fontId="6" type="noConversion"/>
  </si>
  <si>
    <t>謝秉翰</t>
  </si>
  <si>
    <t>謝宜庭</t>
  </si>
  <si>
    <t>胡石恩宇</t>
  </si>
  <si>
    <t>羅文彤</t>
  </si>
  <si>
    <t>張大澤</t>
  </si>
  <si>
    <t>林昱舟</t>
  </si>
  <si>
    <t>公開社會</t>
    <phoneticPr fontId="6" type="noConversion"/>
  </si>
  <si>
    <t xml:space="preserve"> (社會.公開)</t>
    <phoneticPr fontId="6" type="noConversion"/>
  </si>
  <si>
    <t>黃廉凱</t>
    <phoneticPr fontId="6" type="noConversion"/>
  </si>
  <si>
    <t>王振亞</t>
  </si>
  <si>
    <t>王瑞德</t>
  </si>
  <si>
    <t>陳梅宜</t>
  </si>
  <si>
    <t>許庭彰</t>
  </si>
  <si>
    <t>國小男子</t>
    <phoneticPr fontId="6" type="noConversion"/>
  </si>
  <si>
    <t>蕭琮耀</t>
  </si>
  <si>
    <t>藍士硯</t>
  </si>
  <si>
    <t>楊雄賀</t>
  </si>
  <si>
    <t>林子人</t>
  </si>
  <si>
    <t>林睿紳</t>
  </si>
  <si>
    <t>林 肯</t>
    <phoneticPr fontId="6" type="noConversion"/>
  </si>
  <si>
    <t>林兆燿</t>
  </si>
  <si>
    <t>楊凱捷</t>
  </si>
  <si>
    <t>顧哲宇</t>
  </si>
  <si>
    <t>董建華</t>
  </si>
  <si>
    <t>陳紹熙</t>
  </si>
  <si>
    <t>劉昶奕</t>
  </si>
  <si>
    <t>張景翔</t>
  </si>
  <si>
    <t>林奕翔</t>
  </si>
  <si>
    <t>林君翰</t>
  </si>
  <si>
    <t>林湛奇</t>
  </si>
  <si>
    <t>國小女子</t>
    <phoneticPr fontId="6" type="noConversion"/>
  </si>
  <si>
    <t>江婕安</t>
  </si>
  <si>
    <t>王昕妍</t>
  </si>
  <si>
    <t>陳靚之</t>
  </si>
  <si>
    <t>郭臻臻</t>
  </si>
  <si>
    <t>王采妍</t>
  </si>
  <si>
    <t>游晴奇</t>
  </si>
  <si>
    <t>鄭晨妤</t>
  </si>
  <si>
    <t>賴映融</t>
  </si>
  <si>
    <t>特設梯</t>
    <phoneticPr fontId="6" type="noConversion"/>
  </si>
  <si>
    <t>陳棋謙</t>
  </si>
  <si>
    <t>陳映慈</t>
  </si>
  <si>
    <t>梁振航</t>
  </si>
  <si>
    <t>劉康懿</t>
  </si>
  <si>
    <t>許澤廷</t>
  </si>
  <si>
    <t>邱琮傑</t>
  </si>
  <si>
    <t>張軒睿</t>
  </si>
  <si>
    <t>王允睿</t>
  </si>
  <si>
    <t>曾姿綺</t>
  </si>
  <si>
    <t>古佳欣</t>
  </si>
  <si>
    <t>張晏齊</t>
  </si>
  <si>
    <t>陳璿安</t>
  </si>
  <si>
    <t>劉吏晢</t>
  </si>
  <si>
    <t>113年臺北市中正盃高爾夫錦標賽</t>
    <phoneticPr fontId="6" type="noConversion"/>
  </si>
  <si>
    <t>第一回合成績</t>
    <phoneticPr fontId="6" type="noConversion"/>
  </si>
  <si>
    <t>第二回合成績</t>
    <phoneticPr fontId="6" type="noConversion"/>
  </si>
  <si>
    <t>113年6月6日</t>
    <phoneticPr fontId="6" type="noConversion"/>
  </si>
  <si>
    <t>Name   of  Player</t>
    <phoneticPr fontId="6" type="noConversion"/>
  </si>
  <si>
    <t>OUT</t>
    <phoneticPr fontId="6" type="noConversion"/>
  </si>
  <si>
    <t>編組3</t>
    <phoneticPr fontId="6" type="noConversion"/>
  </si>
  <si>
    <t>編組2</t>
    <phoneticPr fontId="6" type="noConversion"/>
  </si>
  <si>
    <t>2ND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</si>
</sst>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&gt;0]&quot;+&quot;#,##0;[=0]&quot;E&quot;;General"/>
    <numFmt numFmtId="177" formatCode="#,##0_ "/>
  </numFmts>
  <fonts count="35" x14ac:knownFonts="1"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b/>
      <sz val="20"/>
      <name val="標楷體"/>
      <family val="4"/>
      <charset val="136"/>
    </font>
    <font>
      <sz val="9"/>
      <name val="新細明體"/>
      <family val="2"/>
      <charset val="136"/>
      <scheme val="minor"/>
    </font>
    <font>
      <sz val="18"/>
      <name val="標楷體"/>
      <family val="4"/>
      <charset val="136"/>
    </font>
    <font>
      <b/>
      <sz val="14"/>
      <name val="新細明體"/>
      <family val="1"/>
      <charset val="136"/>
    </font>
    <font>
      <sz val="9"/>
      <name val="新細明體"/>
      <family val="1"/>
      <charset val="136"/>
    </font>
    <font>
      <b/>
      <sz val="12"/>
      <name val="新細明體"/>
      <family val="1"/>
      <charset val="136"/>
    </font>
    <font>
      <sz val="16"/>
      <name val="新細明體"/>
      <family val="1"/>
      <charset val="136"/>
    </font>
    <font>
      <b/>
      <sz val="6"/>
      <name val="新細明體"/>
      <family val="1"/>
      <charset val="136"/>
    </font>
    <font>
      <sz val="9"/>
      <name val="細明體"/>
      <family val="3"/>
      <charset val="136"/>
    </font>
    <font>
      <b/>
      <sz val="7"/>
      <name val="新細明體"/>
      <family val="1"/>
      <charset val="136"/>
    </font>
    <font>
      <b/>
      <sz val="8"/>
      <name val="新細明體"/>
      <family val="1"/>
      <charset val="136"/>
    </font>
    <font>
      <b/>
      <sz val="11"/>
      <name val="新細明體"/>
      <family val="1"/>
      <charset val="136"/>
    </font>
    <font>
      <b/>
      <i/>
      <sz val="12"/>
      <name val="新細明體"/>
      <family val="1"/>
      <charset val="136"/>
    </font>
    <font>
      <sz val="14"/>
      <color rgb="FFFF0000"/>
      <name val="標楷體"/>
      <family val="4"/>
      <charset val="136"/>
    </font>
    <font>
      <sz val="10"/>
      <name val="新細明體"/>
      <family val="1"/>
      <charset val="136"/>
    </font>
    <font>
      <sz val="14"/>
      <name val="標楷體"/>
      <family val="4"/>
      <charset val="136"/>
    </font>
    <font>
      <sz val="14"/>
      <color rgb="FF000000"/>
      <name val="標楷體"/>
      <family val="4"/>
      <charset val="136"/>
    </font>
    <font>
      <b/>
      <sz val="10"/>
      <name val="新細明體"/>
      <family val="1"/>
      <charset val="136"/>
    </font>
    <font>
      <sz val="12"/>
      <name val="標楷體"/>
      <family val="4"/>
      <charset val="136"/>
    </font>
    <font>
      <sz val="14"/>
      <color indexed="8"/>
      <name val="新細明體"/>
      <family val="1"/>
      <charset val="136"/>
    </font>
    <font>
      <b/>
      <i/>
      <sz val="18"/>
      <name val="標楷體"/>
      <family val="4"/>
      <charset val="136"/>
    </font>
    <font>
      <b/>
      <i/>
      <sz val="12"/>
      <name val="標楷體"/>
      <family val="4"/>
      <charset val="136"/>
    </font>
    <font>
      <b/>
      <sz val="14"/>
      <color theme="1"/>
      <name val="新細明體"/>
      <family val="1"/>
      <charset val="136"/>
    </font>
    <font>
      <b/>
      <sz val="12"/>
      <color theme="1"/>
      <name val="新細明體"/>
      <family val="1"/>
      <charset val="136"/>
    </font>
    <font>
      <b/>
      <sz val="8"/>
      <color theme="1"/>
      <name val="新細明體"/>
      <family val="1"/>
      <charset val="136"/>
    </font>
    <font>
      <b/>
      <sz val="6"/>
      <color theme="1"/>
      <name val="新細明體"/>
      <family val="1"/>
      <charset val="136"/>
    </font>
    <font>
      <sz val="12"/>
      <color theme="1"/>
      <name val="新細明體"/>
      <family val="1"/>
      <charset val="136"/>
    </font>
    <font>
      <b/>
      <sz val="10"/>
      <color theme="1"/>
      <name val="新細明體"/>
      <family val="1"/>
      <charset val="136"/>
    </font>
    <font>
      <sz val="10"/>
      <color theme="1"/>
      <name val="新細明體"/>
      <family val="1"/>
      <charset val="136"/>
    </font>
    <font>
      <sz val="14"/>
      <name val="新細明體"/>
      <family val="1"/>
      <charset val="136"/>
    </font>
    <font>
      <b/>
      <i/>
      <sz val="10"/>
      <name val="新細明體"/>
      <family val="1"/>
      <charset val="136"/>
    </font>
    <font>
      <sz val="14"/>
      <color rgb="FFFF0000"/>
      <name val="新細明體"/>
      <family val="1"/>
      <charset val="136"/>
    </font>
    <font>
      <b/>
      <sz val="16"/>
      <color rgb="FFFF0000"/>
      <name val="新細明體"/>
      <family val="1"/>
      <charset val="136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</fills>
  <borders count="108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/>
      <bottom style="hair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medium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248">
    <xf numFmtId="0" fontId="0" fillId="0" borderId="0" xfId="0">
      <alignment vertical="center"/>
    </xf>
    <xf numFmtId="0" fontId="1" fillId="0" borderId="0" xfId="0" applyFont="1">
      <alignment vertical="center"/>
    </xf>
    <xf numFmtId="0" fontId="5" fillId="0" borderId="0" xfId="0" applyFont="1" applyAlignment="1">
      <alignment horizontal="distributed" vertical="center" justifyLastLine="1"/>
    </xf>
    <xf numFmtId="0" fontId="1" fillId="0" borderId="0" xfId="0" applyFont="1" applyAlignment="1">
      <alignment vertical="center" shrinkToFit="1"/>
    </xf>
    <xf numFmtId="0" fontId="7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/>
    </xf>
    <xf numFmtId="0" fontId="12" fillId="3" borderId="15" xfId="0" applyFont="1" applyFill="1" applyBorder="1" applyAlignment="1">
      <alignment horizontal="center" vertical="center" shrinkToFit="1"/>
    </xf>
    <xf numFmtId="0" fontId="14" fillId="3" borderId="16" xfId="0" applyFont="1" applyFill="1" applyBorder="1" applyAlignment="1">
      <alignment horizontal="center" vertical="center" wrapText="1"/>
    </xf>
    <xf numFmtId="0" fontId="14" fillId="3" borderId="17" xfId="0" applyFont="1" applyFill="1" applyBorder="1" applyAlignment="1">
      <alignment horizontal="center" vertical="center" wrapText="1"/>
    </xf>
    <xf numFmtId="0" fontId="14" fillId="3" borderId="18" xfId="0" applyFont="1" applyFill="1" applyBorder="1" applyAlignment="1">
      <alignment horizontal="center" vertical="center" wrapText="1"/>
    </xf>
    <xf numFmtId="0" fontId="14" fillId="3" borderId="19" xfId="0" applyFont="1" applyFill="1" applyBorder="1" applyAlignment="1">
      <alignment horizontal="center" vertical="center" wrapText="1"/>
    </xf>
    <xf numFmtId="0" fontId="14" fillId="3" borderId="20" xfId="0" applyFont="1" applyFill="1" applyBorder="1" applyAlignment="1">
      <alignment horizontal="center" vertical="center"/>
    </xf>
    <xf numFmtId="0" fontId="7" fillId="0" borderId="21" xfId="0" applyFont="1" applyBorder="1" applyAlignment="1">
      <alignment horizontal="distributed" vertical="center" justifyLastLine="1"/>
    </xf>
    <xf numFmtId="0" fontId="7" fillId="0" borderId="22" xfId="0" applyFont="1" applyBorder="1" applyAlignment="1">
      <alignment horizontal="center" vertical="center"/>
    </xf>
    <xf numFmtId="0" fontId="15" fillId="2" borderId="23" xfId="0" applyFont="1" applyFill="1" applyBorder="1" applyAlignment="1">
      <alignment horizontal="center" vertical="center"/>
    </xf>
    <xf numFmtId="176" fontId="7" fillId="0" borderId="26" xfId="0" applyNumberFormat="1" applyFont="1" applyBorder="1" applyAlignment="1">
      <alignment horizontal="center" vertical="center" shrinkToFit="1"/>
    </xf>
    <xf numFmtId="0" fontId="1" fillId="0" borderId="27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4" fillId="0" borderId="29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6" fillId="0" borderId="30" xfId="0" applyFont="1" applyBorder="1" applyAlignment="1">
      <alignment horizontal="right"/>
    </xf>
    <xf numFmtId="0" fontId="15" fillId="2" borderId="31" xfId="0" applyFont="1" applyFill="1" applyBorder="1" applyAlignment="1">
      <alignment horizontal="center" vertical="center"/>
    </xf>
    <xf numFmtId="0" fontId="17" fillId="2" borderId="31" xfId="0" applyFont="1" applyFill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15" fillId="2" borderId="33" xfId="0" applyFont="1" applyFill="1" applyBorder="1" applyAlignment="1">
      <alignment horizontal="center" vertical="center"/>
    </xf>
    <xf numFmtId="176" fontId="7" fillId="0" borderId="36" xfId="0" applyNumberFormat="1" applyFont="1" applyBorder="1" applyAlignment="1">
      <alignment horizontal="center" vertical="center" shrinkToFit="1"/>
    </xf>
    <xf numFmtId="0" fontId="1" fillId="0" borderId="37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4" fillId="0" borderId="38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16" fillId="0" borderId="39" xfId="0" applyFont="1" applyBorder="1" applyAlignment="1">
      <alignment horizontal="right"/>
    </xf>
    <xf numFmtId="0" fontId="7" fillId="0" borderId="0" xfId="0" applyFont="1" applyAlignment="1">
      <alignment horizontal="center" vertical="center"/>
    </xf>
    <xf numFmtId="0" fontId="18" fillId="2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176" fontId="7" fillId="0" borderId="0" xfId="0" applyNumberFormat="1" applyFont="1" applyAlignment="1">
      <alignment horizontal="center" vertical="center" shrinkToFit="1"/>
    </xf>
    <xf numFmtId="0" fontId="14" fillId="0" borderId="0" xfId="0" applyFont="1" applyAlignment="1">
      <alignment horizontal="center" vertical="center"/>
    </xf>
    <xf numFmtId="0" fontId="16" fillId="0" borderId="0" xfId="0" applyFont="1" applyAlignment="1">
      <alignment horizontal="right"/>
    </xf>
    <xf numFmtId="0" fontId="19" fillId="0" borderId="1" xfId="0" applyFont="1" applyBorder="1">
      <alignment vertical="center"/>
    </xf>
    <xf numFmtId="0" fontId="20" fillId="0" borderId="0" xfId="0" applyFont="1">
      <alignment vertical="center"/>
    </xf>
    <xf numFmtId="0" fontId="7" fillId="0" borderId="40" xfId="0" applyFont="1" applyBorder="1" applyAlignment="1">
      <alignment horizontal="center" vertical="center"/>
    </xf>
    <xf numFmtId="0" fontId="17" fillId="2" borderId="23" xfId="0" applyFont="1" applyFill="1" applyBorder="1" applyAlignment="1">
      <alignment horizontal="center" vertical="center"/>
    </xf>
    <xf numFmtId="176" fontId="7" fillId="0" borderId="43" xfId="0" applyNumberFormat="1" applyFont="1" applyBorder="1" applyAlignment="1">
      <alignment horizontal="center" vertical="center" shrinkToFit="1"/>
    </xf>
    <xf numFmtId="0" fontId="1" fillId="0" borderId="44" xfId="0" applyFont="1" applyBorder="1" applyAlignment="1">
      <alignment horizontal="center" vertical="center"/>
    </xf>
    <xf numFmtId="0" fontId="1" fillId="0" borderId="42" xfId="0" applyFont="1" applyBorder="1" applyAlignment="1">
      <alignment horizontal="center" vertical="center"/>
    </xf>
    <xf numFmtId="0" fontId="1" fillId="0" borderId="45" xfId="0" applyFont="1" applyBorder="1" applyAlignment="1">
      <alignment horizontal="center" vertical="center"/>
    </xf>
    <xf numFmtId="0" fontId="14" fillId="0" borderId="46" xfId="0" applyFont="1" applyBorder="1" applyAlignment="1">
      <alignment horizontal="center" vertical="center"/>
    </xf>
    <xf numFmtId="0" fontId="1" fillId="0" borderId="46" xfId="0" applyFont="1" applyBorder="1" applyAlignment="1">
      <alignment horizontal="center" vertical="center"/>
    </xf>
    <xf numFmtId="0" fontId="16" fillId="0" borderId="47" xfId="0" applyFont="1" applyBorder="1" applyAlignment="1">
      <alignment horizontal="right"/>
    </xf>
    <xf numFmtId="0" fontId="17" fillId="2" borderId="33" xfId="0" applyFont="1" applyFill="1" applyBorder="1" applyAlignment="1">
      <alignment horizontal="center" vertical="center"/>
    </xf>
    <xf numFmtId="176" fontId="7" fillId="0" borderId="48" xfId="0" applyNumberFormat="1" applyFont="1" applyBorder="1" applyAlignment="1">
      <alignment horizontal="center" vertical="center" shrinkToFit="1"/>
    </xf>
    <xf numFmtId="0" fontId="17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 shrinkToFit="1"/>
    </xf>
    <xf numFmtId="0" fontId="7" fillId="0" borderId="49" xfId="0" applyFont="1" applyBorder="1" applyAlignment="1">
      <alignment horizontal="center" vertical="center"/>
    </xf>
    <xf numFmtId="0" fontId="18" fillId="2" borderId="23" xfId="0" applyFont="1" applyFill="1" applyBorder="1" applyAlignment="1">
      <alignment horizontal="center" vertical="center" wrapText="1"/>
    </xf>
    <xf numFmtId="176" fontId="7" fillId="0" borderId="50" xfId="0" applyNumberFormat="1" applyFont="1" applyBorder="1" applyAlignment="1">
      <alignment horizontal="center" vertical="center" shrinkToFit="1"/>
    </xf>
    <xf numFmtId="0" fontId="15" fillId="2" borderId="31" xfId="0" applyFont="1" applyFill="1" applyBorder="1" applyAlignment="1">
      <alignment horizontal="center" vertical="center" wrapText="1"/>
    </xf>
    <xf numFmtId="0" fontId="18" fillId="2" borderId="33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/>
    </xf>
    <xf numFmtId="0" fontId="19" fillId="0" borderId="0" xfId="0" applyFont="1" applyAlignment="1">
      <alignment horizontal="center" vertical="center" shrinkToFit="1"/>
    </xf>
    <xf numFmtId="0" fontId="0" fillId="0" borderId="44" xfId="0" applyBorder="1" applyAlignment="1">
      <alignment horizontal="center" vertical="center"/>
    </xf>
    <xf numFmtId="0" fontId="18" fillId="2" borderId="31" xfId="0" applyFont="1" applyFill="1" applyBorder="1" applyAlignment="1">
      <alignment horizontal="center" vertical="center" wrapText="1"/>
    </xf>
    <xf numFmtId="0" fontId="0" fillId="0" borderId="28" xfId="0" applyBorder="1" applyAlignment="1">
      <alignment horizontal="center" vertical="center"/>
    </xf>
    <xf numFmtId="0" fontId="22" fillId="0" borderId="0" xfId="0" applyFont="1">
      <alignment vertical="center"/>
    </xf>
    <xf numFmtId="0" fontId="4" fillId="0" borderId="0" xfId="0" applyFont="1">
      <alignment vertical="center"/>
    </xf>
    <xf numFmtId="0" fontId="19" fillId="0" borderId="11" xfId="0" applyFont="1" applyBorder="1" applyAlignment="1">
      <alignment horizontal="center" vertical="center" wrapText="1"/>
    </xf>
    <xf numFmtId="0" fontId="12" fillId="3" borderId="11" xfId="0" applyFont="1" applyFill="1" applyBorder="1" applyAlignment="1">
      <alignment horizontal="center" vertical="center" shrinkToFit="1"/>
    </xf>
    <xf numFmtId="0" fontId="7" fillId="0" borderId="53" xfId="0" applyFont="1" applyBorder="1" applyAlignment="1">
      <alignment horizontal="distributed" vertical="center" justifyLastLine="1"/>
    </xf>
    <xf numFmtId="0" fontId="23" fillId="0" borderId="0" xfId="0" applyFont="1">
      <alignment vertical="center"/>
    </xf>
    <xf numFmtId="0" fontId="7" fillId="0" borderId="5" xfId="0" applyFont="1" applyBorder="1" applyAlignment="1">
      <alignment horizontal="center" vertical="center"/>
    </xf>
    <xf numFmtId="0" fontId="12" fillId="3" borderId="56" xfId="0" applyFont="1" applyFill="1" applyBorder="1" applyAlignment="1">
      <alignment horizontal="center" vertical="center" shrinkToFit="1"/>
    </xf>
    <xf numFmtId="0" fontId="7" fillId="0" borderId="57" xfId="0" applyFont="1" applyBorder="1" applyAlignment="1">
      <alignment horizontal="center" vertical="center"/>
    </xf>
    <xf numFmtId="0" fontId="17" fillId="2" borderId="58" xfId="0" applyFont="1" applyFill="1" applyBorder="1" applyAlignment="1">
      <alignment horizontal="center" vertical="center"/>
    </xf>
    <xf numFmtId="176" fontId="7" fillId="0" borderId="61" xfId="0" applyNumberFormat="1" applyFont="1" applyBorder="1" applyAlignment="1">
      <alignment horizontal="center" vertical="center" shrinkToFit="1"/>
    </xf>
    <xf numFmtId="0" fontId="16" fillId="0" borderId="62" xfId="0" applyFont="1" applyBorder="1" applyAlignment="1">
      <alignment horizontal="right"/>
    </xf>
    <xf numFmtId="0" fontId="15" fillId="2" borderId="63" xfId="0" applyFont="1" applyFill="1" applyBorder="1" applyAlignment="1">
      <alignment horizontal="center" vertical="center"/>
    </xf>
    <xf numFmtId="0" fontId="17" fillId="2" borderId="63" xfId="0" applyFont="1" applyFill="1" applyBorder="1" applyAlignment="1">
      <alignment horizontal="center" vertical="center"/>
    </xf>
    <xf numFmtId="0" fontId="17" fillId="2" borderId="64" xfId="0" applyFont="1" applyFill="1" applyBorder="1" applyAlignment="1">
      <alignment horizontal="center" vertical="center"/>
    </xf>
    <xf numFmtId="0" fontId="21" fillId="4" borderId="0" xfId="0" applyFont="1" applyFill="1" applyAlignment="1">
      <alignment horizontal="center" vertical="center"/>
    </xf>
    <xf numFmtId="0" fontId="24" fillId="0" borderId="0" xfId="0" applyFont="1">
      <alignment vertical="center"/>
    </xf>
    <xf numFmtId="0" fontId="25" fillId="0" borderId="0" xfId="0" applyFont="1">
      <alignment vertical="center"/>
    </xf>
    <xf numFmtId="0" fontId="26" fillId="0" borderId="13" xfId="0" applyFont="1" applyBorder="1" applyAlignment="1">
      <alignment horizontal="center" vertical="center" wrapText="1"/>
    </xf>
    <xf numFmtId="0" fontId="27" fillId="0" borderId="14" xfId="0" applyFont="1" applyBorder="1" applyAlignment="1">
      <alignment horizontal="center" vertical="center" wrapText="1"/>
    </xf>
    <xf numFmtId="0" fontId="28" fillId="0" borderId="24" xfId="0" applyFont="1" applyBorder="1" applyAlignment="1">
      <alignment horizontal="center" vertical="center"/>
    </xf>
    <xf numFmtId="0" fontId="25" fillId="0" borderId="25" xfId="0" applyFont="1" applyBorder="1" applyAlignment="1">
      <alignment horizontal="center" vertical="center"/>
    </xf>
    <xf numFmtId="0" fontId="28" fillId="0" borderId="34" xfId="0" applyFont="1" applyBorder="1" applyAlignment="1">
      <alignment horizontal="center" vertical="center"/>
    </xf>
    <xf numFmtId="0" fontId="25" fillId="0" borderId="35" xfId="0" applyFont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9" fillId="0" borderId="1" xfId="0" applyFont="1" applyBorder="1">
      <alignment vertical="center"/>
    </xf>
    <xf numFmtId="0" fontId="28" fillId="0" borderId="41" xfId="0" applyFont="1" applyBorder="1" applyAlignment="1">
      <alignment horizontal="center" vertical="center"/>
    </xf>
    <xf numFmtId="0" fontId="25" fillId="0" borderId="42" xfId="0" applyFont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6" fillId="0" borderId="51" xfId="0" applyFont="1" applyBorder="1" applyAlignment="1">
      <alignment horizontal="center" vertical="center" wrapText="1"/>
    </xf>
    <xf numFmtId="0" fontId="27" fillId="0" borderId="52" xfId="0" applyFont="1" applyBorder="1" applyAlignment="1">
      <alignment horizontal="center" vertical="center" wrapText="1"/>
    </xf>
    <xf numFmtId="0" fontId="26" fillId="0" borderId="54" xfId="0" applyFont="1" applyBorder="1" applyAlignment="1">
      <alignment horizontal="center" vertical="center" wrapText="1"/>
    </xf>
    <xf numFmtId="0" fontId="27" fillId="0" borderId="55" xfId="0" applyFont="1" applyBorder="1" applyAlignment="1">
      <alignment horizontal="center" vertical="center" wrapText="1"/>
    </xf>
    <xf numFmtId="0" fontId="28" fillId="0" borderId="59" xfId="0" applyFont="1" applyBorder="1" applyAlignment="1">
      <alignment horizontal="center" vertical="center"/>
    </xf>
    <xf numFmtId="0" fontId="25" fillId="0" borderId="60" xfId="0" applyFont="1" applyBorder="1" applyAlignment="1">
      <alignment horizontal="center" vertical="center"/>
    </xf>
    <xf numFmtId="0" fontId="28" fillId="0" borderId="0" xfId="0" applyFont="1">
      <alignment vertical="center"/>
    </xf>
    <xf numFmtId="0" fontId="7" fillId="0" borderId="0" xfId="0" applyFont="1">
      <alignment vertical="center"/>
    </xf>
    <xf numFmtId="0" fontId="5" fillId="0" borderId="0" xfId="0" applyFont="1">
      <alignment vertical="center"/>
    </xf>
    <xf numFmtId="0" fontId="31" fillId="0" borderId="0" xfId="0" applyFont="1">
      <alignment vertical="center"/>
    </xf>
    <xf numFmtId="0" fontId="12" fillId="0" borderId="9" xfId="0" applyFont="1" applyBorder="1" applyAlignment="1">
      <alignment horizontal="center" vertical="center" wrapText="1"/>
    </xf>
    <xf numFmtId="0" fontId="7" fillId="0" borderId="65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19" fillId="0" borderId="66" xfId="0" applyFont="1" applyBorder="1" applyAlignment="1">
      <alignment horizontal="center" vertical="center" wrapText="1"/>
    </xf>
    <xf numFmtId="0" fontId="5" fillId="0" borderId="67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 wrapText="1"/>
    </xf>
    <xf numFmtId="0" fontId="12" fillId="0" borderId="68" xfId="0" applyFont="1" applyBorder="1" applyAlignment="1">
      <alignment horizontal="center" vertical="center" wrapText="1"/>
    </xf>
    <xf numFmtId="0" fontId="9" fillId="0" borderId="52" xfId="0" applyFont="1" applyBorder="1" applyAlignment="1">
      <alignment horizontal="center" vertical="center" wrapText="1"/>
    </xf>
    <xf numFmtId="0" fontId="1" fillId="0" borderId="69" xfId="0" applyFont="1" applyBorder="1" applyAlignment="1">
      <alignment horizontal="center" vertical="center"/>
    </xf>
    <xf numFmtId="0" fontId="1" fillId="0" borderId="70" xfId="0" applyFont="1" applyBorder="1" applyAlignment="1">
      <alignment horizontal="center" vertical="center"/>
    </xf>
    <xf numFmtId="0" fontId="7" fillId="0" borderId="46" xfId="0" applyFont="1" applyBorder="1" applyAlignment="1">
      <alignment horizontal="center" vertical="center"/>
    </xf>
    <xf numFmtId="0" fontId="31" fillId="0" borderId="41" xfId="0" applyFont="1" applyBorder="1" applyAlignment="1">
      <alignment horizontal="distributed" vertical="center" justifyLastLine="1"/>
    </xf>
    <xf numFmtId="0" fontId="1" fillId="0" borderId="26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176" fontId="7" fillId="0" borderId="71" xfId="0" applyNumberFormat="1" applyFont="1" applyBorder="1" applyAlignment="1">
      <alignment horizontal="center" vertical="center" shrinkToFit="1"/>
    </xf>
    <xf numFmtId="0" fontId="7" fillId="0" borderId="27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1" fillId="0" borderId="30" xfId="0" applyFont="1" applyBorder="1" applyAlignment="1">
      <alignment horizontal="right"/>
    </xf>
    <xf numFmtId="0" fontId="7" fillId="0" borderId="38" xfId="0" applyFont="1" applyBorder="1" applyAlignment="1">
      <alignment horizontal="center" vertical="center"/>
    </xf>
    <xf numFmtId="0" fontId="31" fillId="0" borderId="34" xfId="0" applyFont="1" applyBorder="1" applyAlignment="1">
      <alignment horizontal="distributed" vertical="center" justifyLastLine="1"/>
    </xf>
    <xf numFmtId="0" fontId="1" fillId="0" borderId="48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176" fontId="7" fillId="0" borderId="72" xfId="0" applyNumberFormat="1" applyFont="1" applyBorder="1" applyAlignment="1">
      <alignment horizontal="center" vertical="center" shrinkToFit="1"/>
    </xf>
    <xf numFmtId="0" fontId="7" fillId="0" borderId="37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1" fillId="0" borderId="39" xfId="0" applyFont="1" applyBorder="1" applyAlignment="1">
      <alignment horizontal="right"/>
    </xf>
    <xf numFmtId="0" fontId="31" fillId="0" borderId="0" xfId="0" applyFont="1" applyAlignment="1">
      <alignment horizontal="distributed" vertical="center" justifyLastLine="1"/>
    </xf>
    <xf numFmtId="0" fontId="16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9" fillId="0" borderId="75" xfId="0" applyFont="1" applyBorder="1" applyAlignment="1">
      <alignment horizontal="center" vertical="center" shrinkToFit="1"/>
    </xf>
    <xf numFmtId="0" fontId="13" fillId="0" borderId="67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68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12" fillId="3" borderId="7" xfId="0" applyFont="1" applyFill="1" applyBorder="1" applyAlignment="1">
      <alignment horizontal="center" vertical="center" shrinkToFit="1"/>
    </xf>
    <xf numFmtId="0" fontId="7" fillId="0" borderId="4" xfId="0" applyFont="1" applyBorder="1" applyAlignment="1">
      <alignment horizontal="distributed" vertical="center" justifyLastLine="1"/>
    </xf>
    <xf numFmtId="0" fontId="1" fillId="0" borderId="43" xfId="0" applyFont="1" applyBorder="1" applyAlignment="1">
      <alignment horizontal="center" vertical="center"/>
    </xf>
    <xf numFmtId="0" fontId="7" fillId="0" borderId="42" xfId="0" applyFont="1" applyBorder="1" applyAlignment="1">
      <alignment horizontal="center" vertical="center"/>
    </xf>
    <xf numFmtId="176" fontId="7" fillId="0" borderId="76" xfId="0" applyNumberFormat="1" applyFont="1" applyBorder="1" applyAlignment="1">
      <alignment horizontal="center" vertical="center" shrinkToFit="1"/>
    </xf>
    <xf numFmtId="0" fontId="7" fillId="0" borderId="44" xfId="0" applyFont="1" applyBorder="1" applyAlignment="1">
      <alignment horizontal="center" vertical="center"/>
    </xf>
    <xf numFmtId="0" fontId="7" fillId="0" borderId="45" xfId="0" applyFont="1" applyBorder="1" applyAlignment="1">
      <alignment horizontal="center" vertical="center"/>
    </xf>
    <xf numFmtId="0" fontId="1" fillId="0" borderId="47" xfId="0" applyFont="1" applyBorder="1" applyAlignment="1">
      <alignment horizontal="right"/>
    </xf>
    <xf numFmtId="0" fontId="31" fillId="0" borderId="27" xfId="0" applyFont="1" applyBorder="1" applyAlignment="1">
      <alignment horizontal="distributed" vertical="center" justifyLastLine="1"/>
    </xf>
    <xf numFmtId="176" fontId="7" fillId="0" borderId="28" xfId="0" applyNumberFormat="1" applyFont="1" applyBorder="1" applyAlignment="1">
      <alignment horizontal="center" vertical="center" shrinkToFit="1"/>
    </xf>
    <xf numFmtId="0" fontId="1" fillId="0" borderId="0" xfId="0" applyFont="1" applyAlignment="1">
      <alignment horizontal="right"/>
    </xf>
    <xf numFmtId="0" fontId="13" fillId="0" borderId="5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shrinkToFit="1"/>
    </xf>
    <xf numFmtId="0" fontId="19" fillId="0" borderId="77" xfId="0" applyFont="1" applyBorder="1" applyAlignment="1">
      <alignment horizontal="center" vertical="center" wrapText="1"/>
    </xf>
    <xf numFmtId="0" fontId="5" fillId="0" borderId="78" xfId="0" applyFont="1" applyBorder="1" applyAlignment="1">
      <alignment horizontal="center" vertical="center"/>
    </xf>
    <xf numFmtId="0" fontId="12" fillId="0" borderId="78" xfId="0" applyFont="1" applyBorder="1" applyAlignment="1">
      <alignment horizontal="center" vertical="center" wrapText="1"/>
    </xf>
    <xf numFmtId="0" fontId="12" fillId="0" borderId="79" xfId="0" applyFont="1" applyBorder="1" applyAlignment="1">
      <alignment horizontal="center" vertical="center" wrapText="1"/>
    </xf>
    <xf numFmtId="0" fontId="9" fillId="0" borderId="80" xfId="0" applyFont="1" applyBorder="1" applyAlignment="1">
      <alignment horizontal="center" vertical="center" wrapText="1"/>
    </xf>
    <xf numFmtId="0" fontId="7" fillId="0" borderId="81" xfId="0" applyFont="1" applyBorder="1" applyAlignment="1">
      <alignment horizontal="center" vertical="center"/>
    </xf>
    <xf numFmtId="0" fontId="31" fillId="0" borderId="82" xfId="0" applyFont="1" applyBorder="1" applyAlignment="1">
      <alignment horizontal="distributed" vertical="center" justifyLastLine="1"/>
    </xf>
    <xf numFmtId="0" fontId="1" fillId="0" borderId="83" xfId="0" applyFont="1" applyBorder="1" applyAlignment="1">
      <alignment horizontal="center" vertical="center"/>
    </xf>
    <xf numFmtId="0" fontId="1" fillId="0" borderId="84" xfId="0" applyFont="1" applyBorder="1" applyAlignment="1">
      <alignment horizontal="center" vertical="center"/>
    </xf>
    <xf numFmtId="0" fontId="7" fillId="0" borderId="83" xfId="0" applyFont="1" applyBorder="1" applyAlignment="1">
      <alignment horizontal="center" vertical="center"/>
    </xf>
    <xf numFmtId="176" fontId="7" fillId="0" borderId="85" xfId="0" applyNumberFormat="1" applyFont="1" applyBorder="1" applyAlignment="1">
      <alignment horizontal="center" vertical="center" shrinkToFit="1"/>
    </xf>
    <xf numFmtId="0" fontId="7" fillId="0" borderId="86" xfId="0" applyFont="1" applyBorder="1" applyAlignment="1">
      <alignment horizontal="center" vertical="center"/>
    </xf>
    <xf numFmtId="0" fontId="7" fillId="0" borderId="60" xfId="0" applyFont="1" applyBorder="1" applyAlignment="1">
      <alignment horizontal="center" vertical="center"/>
    </xf>
    <xf numFmtId="0" fontId="7" fillId="0" borderId="87" xfId="0" applyFont="1" applyBorder="1" applyAlignment="1">
      <alignment horizontal="center" vertical="center"/>
    </xf>
    <xf numFmtId="0" fontId="14" fillId="0" borderId="88" xfId="0" applyFont="1" applyBorder="1" applyAlignment="1">
      <alignment horizontal="center" vertical="center"/>
    </xf>
    <xf numFmtId="0" fontId="1" fillId="0" borderId="88" xfId="0" applyFont="1" applyBorder="1" applyAlignment="1">
      <alignment horizontal="center" vertical="center"/>
    </xf>
    <xf numFmtId="0" fontId="1" fillId="0" borderId="62" xfId="0" applyFont="1" applyBorder="1" applyAlignment="1">
      <alignment horizontal="right"/>
    </xf>
    <xf numFmtId="176" fontId="7" fillId="0" borderId="89" xfId="0" applyNumberFormat="1" applyFont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 shrinkToFit="1"/>
    </xf>
    <xf numFmtId="0" fontId="19" fillId="0" borderId="91" xfId="0" applyFont="1" applyBorder="1" applyAlignment="1">
      <alignment horizontal="center" vertical="center" wrapText="1"/>
    </xf>
    <xf numFmtId="0" fontId="5" fillId="0" borderId="92" xfId="0" applyFont="1" applyBorder="1" applyAlignment="1">
      <alignment horizontal="center" vertical="center"/>
    </xf>
    <xf numFmtId="0" fontId="9" fillId="0" borderId="78" xfId="0" applyFont="1" applyBorder="1" applyAlignment="1">
      <alignment horizontal="center" vertical="center" wrapText="1"/>
    </xf>
    <xf numFmtId="0" fontId="12" fillId="3" borderId="93" xfId="0" applyFont="1" applyFill="1" applyBorder="1" applyAlignment="1">
      <alignment horizontal="center" vertical="center" shrinkToFit="1"/>
    </xf>
    <xf numFmtId="0" fontId="7" fillId="0" borderId="29" xfId="0" applyFont="1" applyBorder="1" applyAlignment="1">
      <alignment horizontal="center" vertical="center"/>
    </xf>
    <xf numFmtId="0" fontId="31" fillId="0" borderId="24" xfId="0" applyFont="1" applyBorder="1" applyAlignment="1">
      <alignment horizontal="distributed" vertical="center" justifyLastLine="1"/>
    </xf>
    <xf numFmtId="176" fontId="7" fillId="0" borderId="69" xfId="0" applyNumberFormat="1" applyFont="1" applyBorder="1" applyAlignment="1">
      <alignment horizontal="center" vertical="center" shrinkToFit="1"/>
    </xf>
    <xf numFmtId="0" fontId="9" fillId="0" borderId="94" xfId="0" applyFont="1" applyBorder="1" applyAlignment="1">
      <alignment horizontal="center" vertical="center" shrinkToFit="1"/>
    </xf>
    <xf numFmtId="0" fontId="19" fillId="0" borderId="96" xfId="0" applyFont="1" applyBorder="1" applyAlignment="1">
      <alignment horizontal="center" vertical="center" wrapText="1"/>
    </xf>
    <xf numFmtId="0" fontId="5" fillId="0" borderId="74" xfId="0" applyFont="1" applyBorder="1" applyAlignment="1">
      <alignment horizontal="center" vertical="center"/>
    </xf>
    <xf numFmtId="0" fontId="12" fillId="0" borderId="74" xfId="0" applyFont="1" applyBorder="1" applyAlignment="1">
      <alignment horizontal="center" vertical="center" wrapText="1"/>
    </xf>
    <xf numFmtId="0" fontId="12" fillId="0" borderId="97" xfId="0" applyFont="1" applyBorder="1" applyAlignment="1">
      <alignment horizontal="center" vertical="center" wrapText="1"/>
    </xf>
    <xf numFmtId="0" fontId="9" fillId="0" borderId="98" xfId="0" applyFont="1" applyBorder="1" applyAlignment="1">
      <alignment horizontal="center" vertical="center" wrapText="1"/>
    </xf>
    <xf numFmtId="0" fontId="12" fillId="3" borderId="99" xfId="0" applyFont="1" applyFill="1" applyBorder="1" applyAlignment="1">
      <alignment horizontal="center" vertical="center" shrinkToFit="1"/>
    </xf>
    <xf numFmtId="0" fontId="7" fillId="0" borderId="26" xfId="0" applyFont="1" applyBorder="1" applyAlignment="1">
      <alignment horizontal="center" vertical="center"/>
    </xf>
    <xf numFmtId="0" fontId="7" fillId="0" borderId="71" xfId="0" applyFont="1" applyBorder="1" applyAlignment="1">
      <alignment horizontal="center" vertical="center"/>
    </xf>
    <xf numFmtId="0" fontId="33" fillId="0" borderId="41" xfId="0" applyFont="1" applyBorder="1" applyAlignment="1">
      <alignment horizontal="distributed" vertical="center" justifyLastLine="1"/>
    </xf>
    <xf numFmtId="0" fontId="1" fillId="0" borderId="24" xfId="0" applyFont="1" applyBorder="1" applyAlignment="1">
      <alignment horizontal="center" vertical="center"/>
    </xf>
    <xf numFmtId="177" fontId="7" fillId="0" borderId="25" xfId="0" applyNumberFormat="1" applyFont="1" applyBorder="1" applyAlignment="1">
      <alignment horizontal="center" vertical="center" shrinkToFit="1"/>
    </xf>
    <xf numFmtId="0" fontId="7" fillId="2" borderId="25" xfId="0" applyFont="1" applyFill="1" applyBorder="1" applyAlignment="1">
      <alignment horizontal="center" vertical="center"/>
    </xf>
    <xf numFmtId="0" fontId="14" fillId="0" borderId="71" xfId="0" applyFont="1" applyBorder="1" applyAlignment="1">
      <alignment horizontal="center" vertical="center"/>
    </xf>
    <xf numFmtId="0" fontId="14" fillId="0" borderId="100" xfId="0" applyFont="1" applyBorder="1" applyAlignment="1">
      <alignment horizontal="center" vertical="center"/>
    </xf>
    <xf numFmtId="0" fontId="1" fillId="0" borderId="101" xfId="0" applyFont="1" applyBorder="1" applyAlignment="1">
      <alignment horizontal="right"/>
    </xf>
    <xf numFmtId="0" fontId="7" fillId="0" borderId="24" xfId="0" applyFont="1" applyBorder="1" applyAlignment="1">
      <alignment horizontal="center" vertical="center"/>
    </xf>
    <xf numFmtId="0" fontId="1" fillId="0" borderId="102" xfId="0" applyFont="1" applyBorder="1" applyAlignment="1">
      <alignment horizontal="center" vertical="center"/>
    </xf>
    <xf numFmtId="0" fontId="31" fillId="0" borderId="103" xfId="0" applyFont="1" applyBorder="1" applyAlignment="1">
      <alignment horizontal="distributed" vertical="center" justifyLastLine="1"/>
    </xf>
    <xf numFmtId="0" fontId="1" fillId="0" borderId="104" xfId="0" applyFont="1" applyBorder="1" applyAlignment="1">
      <alignment horizontal="center" vertical="center"/>
    </xf>
    <xf numFmtId="0" fontId="1" fillId="0" borderId="105" xfId="0" applyFont="1" applyBorder="1" applyAlignment="1">
      <alignment horizontal="center" vertical="center"/>
    </xf>
    <xf numFmtId="0" fontId="7" fillId="0" borderId="10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7" fillId="0" borderId="106" xfId="0" applyFont="1" applyBorder="1" applyAlignment="1">
      <alignment horizontal="center" vertical="center"/>
    </xf>
    <xf numFmtId="0" fontId="31" fillId="0" borderId="1" xfId="0" applyFont="1" applyBorder="1" applyAlignment="1">
      <alignment horizontal="distributed" vertical="center" justifyLastLine="1"/>
    </xf>
    <xf numFmtId="0" fontId="7" fillId="0" borderId="13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7" fillId="0" borderId="48" xfId="0" applyFont="1" applyBorder="1" applyAlignment="1">
      <alignment horizontal="center" vertical="center"/>
    </xf>
    <xf numFmtId="0" fontId="1" fillId="0" borderId="107" xfId="0" applyFont="1" applyBorder="1" applyAlignment="1">
      <alignment horizontal="right"/>
    </xf>
    <xf numFmtId="0" fontId="5" fillId="0" borderId="0" xfId="0" applyFont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7" fillId="2" borderId="0" xfId="0" applyFont="1" applyFill="1">
      <alignment vertical="center"/>
    </xf>
    <xf numFmtId="0" fontId="31" fillId="2" borderId="0" xfId="0" applyFont="1" applyFill="1">
      <alignment vertical="center"/>
    </xf>
    <xf numFmtId="0" fontId="1" fillId="2" borderId="0" xfId="0" applyFont="1" applyFill="1">
      <alignment vertical="center"/>
    </xf>
    <xf numFmtId="0" fontId="1" fillId="2" borderId="0" xfId="0" applyFont="1" applyFill="1" applyAlignment="1">
      <alignment vertical="center" shrinkToFit="1"/>
    </xf>
    <xf numFmtId="0" fontId="7" fillId="2" borderId="0" xfId="0" applyFont="1" applyFill="1" applyAlignment="1">
      <alignment horizontal="center" vertical="center"/>
    </xf>
    <xf numFmtId="0" fontId="34" fillId="2" borderId="0" xfId="0" applyFont="1" applyFill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distributed" vertical="center" justifyLastLine="1"/>
    </xf>
    <xf numFmtId="0" fontId="7" fillId="0" borderId="90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94" xfId="0" applyFont="1" applyBorder="1" applyAlignment="1">
      <alignment horizontal="center" vertical="center"/>
    </xf>
    <xf numFmtId="0" fontId="7" fillId="0" borderId="65" xfId="0" applyFont="1" applyBorder="1" applyAlignment="1">
      <alignment horizontal="center" vertical="center"/>
    </xf>
    <xf numFmtId="0" fontId="7" fillId="0" borderId="95" xfId="0" applyFont="1" applyBorder="1" applyAlignment="1">
      <alignment horizontal="center" vertical="center"/>
    </xf>
    <xf numFmtId="0" fontId="2" fillId="2" borderId="0" xfId="1" applyFont="1" applyFill="1" applyAlignment="1">
      <alignment horizontal="center" vertical="center"/>
    </xf>
    <xf numFmtId="0" fontId="4" fillId="2" borderId="0" xfId="1" applyFont="1" applyFill="1" applyAlignment="1">
      <alignment horizontal="center"/>
    </xf>
    <xf numFmtId="0" fontId="8" fillId="0" borderId="1" xfId="0" applyFont="1" applyBorder="1">
      <alignment vertical="center"/>
    </xf>
    <xf numFmtId="0" fontId="19" fillId="0" borderId="0" xfId="0" applyFont="1" applyAlignment="1">
      <alignment horizontal="center" vertical="center"/>
    </xf>
    <xf numFmtId="0" fontId="7" fillId="0" borderId="73" xfId="0" applyFont="1" applyBorder="1" applyAlignment="1">
      <alignment horizontal="center" vertical="center"/>
    </xf>
    <xf numFmtId="0" fontId="7" fillId="0" borderId="74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</cellXfs>
  <cellStyles count="2">
    <cellStyle name="一般" xfId="0" builtinId="0"/>
    <cellStyle name="一般 2" xfId="1" xr:uid="{0A15573A-40DF-4909-A7BF-0697D907AF70}"/>
  </cellStyles>
  <dxfs count="209"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1532;&#19968;&#22238;&#21512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第一回合"/>
      <sheetName val="第二回編組"/>
    </sheetNames>
    <definedNames>
      <definedName name="第一回合" refersTo="='第一回合'!$4:$89"/>
    </definedNames>
    <sheetDataSet>
      <sheetData sheetId="0">
        <row r="3">
          <cell r="A3" t="str">
            <v>編組2</v>
          </cell>
          <cell r="B3" t="str">
            <v>名次</v>
          </cell>
          <cell r="C3" t="str">
            <v>選手姓名</v>
          </cell>
          <cell r="D3" t="str">
            <v>1ST</v>
          </cell>
          <cell r="E3" t="str">
            <v>TOTAL</v>
          </cell>
          <cell r="F3" t="str">
            <v>PAR</v>
          </cell>
        </row>
        <row r="4">
          <cell r="A4">
            <v>1</v>
          </cell>
          <cell r="B4">
            <v>1</v>
          </cell>
          <cell r="C4" t="str">
            <v>王詠蓁</v>
          </cell>
          <cell r="D4">
            <v>75</v>
          </cell>
          <cell r="E4">
            <v>75</v>
          </cell>
          <cell r="F4">
            <v>3</v>
          </cell>
        </row>
        <row r="5">
          <cell r="A5">
            <v>2</v>
          </cell>
          <cell r="B5">
            <v>2</v>
          </cell>
          <cell r="C5" t="str">
            <v>張可函</v>
          </cell>
          <cell r="D5">
            <v>75</v>
          </cell>
          <cell r="E5">
            <v>75</v>
          </cell>
          <cell r="F5">
            <v>3</v>
          </cell>
        </row>
        <row r="6">
          <cell r="A6">
            <v>3</v>
          </cell>
          <cell r="B6">
            <v>3</v>
          </cell>
          <cell r="C6" t="str">
            <v>陳盈羽</v>
          </cell>
          <cell r="D6">
            <v>77</v>
          </cell>
          <cell r="E6">
            <v>77</v>
          </cell>
          <cell r="F6">
            <v>5</v>
          </cell>
        </row>
        <row r="7">
          <cell r="A7">
            <v>4</v>
          </cell>
          <cell r="B7">
            <v>4</v>
          </cell>
          <cell r="C7" t="str">
            <v>鄧宸喆</v>
          </cell>
          <cell r="D7">
            <v>77</v>
          </cell>
          <cell r="E7">
            <v>77</v>
          </cell>
          <cell r="F7">
            <v>5</v>
          </cell>
        </row>
        <row r="8">
          <cell r="A8">
            <v>5</v>
          </cell>
          <cell r="B8">
            <v>5</v>
          </cell>
          <cell r="C8" t="str">
            <v>楊善存</v>
          </cell>
          <cell r="D8">
            <v>78</v>
          </cell>
          <cell r="E8">
            <v>78</v>
          </cell>
          <cell r="F8">
            <v>6</v>
          </cell>
        </row>
        <row r="9">
          <cell r="A9">
            <v>6</v>
          </cell>
          <cell r="B9">
            <v>6</v>
          </cell>
          <cell r="C9" t="str">
            <v>洪莉甯</v>
          </cell>
          <cell r="D9">
            <v>82</v>
          </cell>
          <cell r="E9">
            <v>82</v>
          </cell>
          <cell r="F9">
            <v>10</v>
          </cell>
        </row>
        <row r="10">
          <cell r="A10">
            <v>7</v>
          </cell>
          <cell r="B10">
            <v>7</v>
          </cell>
          <cell r="C10" t="str">
            <v>江聿喬</v>
          </cell>
          <cell r="D10">
            <v>84</v>
          </cell>
          <cell r="E10">
            <v>84</v>
          </cell>
          <cell r="F10">
            <v>12</v>
          </cell>
        </row>
        <row r="11">
          <cell r="A11">
            <v>8</v>
          </cell>
          <cell r="B11">
            <v>8</v>
          </cell>
          <cell r="C11" t="str">
            <v>詹博勛</v>
          </cell>
          <cell r="D11">
            <v>90</v>
          </cell>
          <cell r="E11">
            <v>90</v>
          </cell>
          <cell r="F11">
            <v>18</v>
          </cell>
        </row>
        <row r="12">
          <cell r="A12">
            <v>9</v>
          </cell>
          <cell r="B12">
            <v>9</v>
          </cell>
          <cell r="C12" t="str">
            <v>楊凱閎</v>
          </cell>
          <cell r="D12">
            <v>92</v>
          </cell>
          <cell r="E12">
            <v>92</v>
          </cell>
          <cell r="F12">
            <v>20</v>
          </cell>
        </row>
        <row r="13">
          <cell r="A13">
            <v>10</v>
          </cell>
          <cell r="B13">
            <v>10</v>
          </cell>
          <cell r="C13" t="str">
            <v>高銘孺</v>
          </cell>
          <cell r="D13">
            <v>101</v>
          </cell>
          <cell r="E13">
            <v>101</v>
          </cell>
          <cell r="F13">
            <v>29</v>
          </cell>
        </row>
        <row r="14">
          <cell r="A14">
            <v>11</v>
          </cell>
          <cell r="B14">
            <v>11</v>
          </cell>
          <cell r="C14" t="str">
            <v>陳紹東</v>
          </cell>
          <cell r="D14">
            <v>104</v>
          </cell>
          <cell r="E14">
            <v>104</v>
          </cell>
          <cell r="F14">
            <v>32</v>
          </cell>
        </row>
        <row r="15">
          <cell r="A15">
            <v>12</v>
          </cell>
          <cell r="B15">
            <v>12</v>
          </cell>
          <cell r="C15" t="str">
            <v>陳駿恩</v>
          </cell>
          <cell r="D15">
            <v>107</v>
          </cell>
          <cell r="E15">
            <v>107</v>
          </cell>
          <cell r="F15">
            <v>35</v>
          </cell>
        </row>
        <row r="16">
          <cell r="A16">
            <v>13</v>
          </cell>
          <cell r="B16">
            <v>13</v>
          </cell>
          <cell r="C16" t="str">
            <v>姜宇丞</v>
          </cell>
          <cell r="D16">
            <v>127</v>
          </cell>
          <cell r="E16">
            <v>127</v>
          </cell>
          <cell r="F16">
            <v>55</v>
          </cell>
        </row>
        <row r="17">
          <cell r="B17" t="str">
            <v>nr</v>
          </cell>
          <cell r="C17" t="str">
            <v>張淳雅</v>
          </cell>
        </row>
        <row r="20">
          <cell r="A20">
            <v>6</v>
          </cell>
          <cell r="C20" t="str">
            <v>高中</v>
          </cell>
          <cell r="D20" t="str">
            <v>組</v>
          </cell>
          <cell r="E20" t="str">
            <v xml:space="preserve"> </v>
          </cell>
        </row>
        <row r="21">
          <cell r="B21" t="str">
            <v>Name  of  Player</v>
          </cell>
          <cell r="F21" t="str">
            <v>HOLE</v>
          </cell>
        </row>
        <row r="22">
          <cell r="B22" t="str">
            <v>名次</v>
          </cell>
          <cell r="C22" t="str">
            <v>選手姓名</v>
          </cell>
          <cell r="D22" t="str">
            <v>1ST</v>
          </cell>
          <cell r="E22" t="str">
            <v>TOTAL</v>
          </cell>
          <cell r="F22" t="str">
            <v>PAR</v>
          </cell>
        </row>
        <row r="23">
          <cell r="A23">
            <v>14</v>
          </cell>
          <cell r="B23">
            <v>1</v>
          </cell>
          <cell r="C23" t="str">
            <v>謝秉翰</v>
          </cell>
          <cell r="D23">
            <v>74</v>
          </cell>
          <cell r="E23">
            <v>74</v>
          </cell>
          <cell r="F23">
            <v>2</v>
          </cell>
        </row>
        <row r="24">
          <cell r="A24">
            <v>15</v>
          </cell>
          <cell r="B24">
            <v>2</v>
          </cell>
          <cell r="C24" t="str">
            <v>謝宜庭</v>
          </cell>
          <cell r="D24">
            <v>85</v>
          </cell>
          <cell r="E24">
            <v>85</v>
          </cell>
          <cell r="F24">
            <v>13</v>
          </cell>
        </row>
        <row r="25">
          <cell r="A25">
            <v>16</v>
          </cell>
          <cell r="B25">
            <v>3</v>
          </cell>
          <cell r="C25" t="str">
            <v>胡石恩宇</v>
          </cell>
          <cell r="D25">
            <v>90</v>
          </cell>
          <cell r="E25">
            <v>90</v>
          </cell>
          <cell r="F25">
            <v>18</v>
          </cell>
        </row>
        <row r="26">
          <cell r="A26">
            <v>17</v>
          </cell>
          <cell r="B26">
            <v>4</v>
          </cell>
          <cell r="C26" t="str">
            <v>羅文彤</v>
          </cell>
          <cell r="D26">
            <v>101</v>
          </cell>
          <cell r="E26">
            <v>101</v>
          </cell>
          <cell r="F26">
            <v>29</v>
          </cell>
        </row>
        <row r="27">
          <cell r="A27">
            <v>18</v>
          </cell>
          <cell r="B27">
            <v>5</v>
          </cell>
          <cell r="C27" t="str">
            <v>張大澤</v>
          </cell>
          <cell r="D27">
            <v>102</v>
          </cell>
          <cell r="E27">
            <v>102</v>
          </cell>
          <cell r="F27">
            <v>30</v>
          </cell>
        </row>
        <row r="28">
          <cell r="A28">
            <v>19</v>
          </cell>
          <cell r="B28">
            <v>6</v>
          </cell>
          <cell r="C28" t="str">
            <v>林昱舟</v>
          </cell>
          <cell r="D28">
            <v>116</v>
          </cell>
          <cell r="E28">
            <v>116</v>
          </cell>
          <cell r="F28">
            <v>44</v>
          </cell>
        </row>
        <row r="31">
          <cell r="A31">
            <v>4</v>
          </cell>
          <cell r="C31" t="str">
            <v>公開社會</v>
          </cell>
          <cell r="D31" t="str">
            <v>組</v>
          </cell>
          <cell r="E31" t="str">
            <v xml:space="preserve"> (社會.公開)</v>
          </cell>
        </row>
        <row r="32">
          <cell r="B32" t="str">
            <v>Name  of  Player</v>
          </cell>
          <cell r="F32" t="str">
            <v>HOLE</v>
          </cell>
        </row>
        <row r="33">
          <cell r="B33" t="str">
            <v>名次</v>
          </cell>
          <cell r="C33" t="str">
            <v>選手姓名</v>
          </cell>
          <cell r="D33" t="str">
            <v>1ST</v>
          </cell>
          <cell r="E33" t="str">
            <v>TOTAL</v>
          </cell>
          <cell r="F33" t="str">
            <v>PAR</v>
          </cell>
        </row>
        <row r="34">
          <cell r="A34">
            <v>20</v>
          </cell>
          <cell r="B34">
            <v>1</v>
          </cell>
          <cell r="C34" t="str">
            <v>黃廉凱</v>
          </cell>
          <cell r="D34">
            <v>82</v>
          </cell>
          <cell r="E34">
            <v>82</v>
          </cell>
          <cell r="F34">
            <v>10</v>
          </cell>
        </row>
        <row r="35">
          <cell r="A35">
            <v>21</v>
          </cell>
          <cell r="B35">
            <v>2</v>
          </cell>
          <cell r="C35" t="str">
            <v>王振亞</v>
          </cell>
          <cell r="D35">
            <v>97</v>
          </cell>
          <cell r="E35">
            <v>97</v>
          </cell>
          <cell r="F35">
            <v>25</v>
          </cell>
        </row>
        <row r="36">
          <cell r="A36">
            <v>22</v>
          </cell>
          <cell r="B36">
            <v>3</v>
          </cell>
          <cell r="C36" t="str">
            <v>王瑞德</v>
          </cell>
          <cell r="D36">
            <v>98</v>
          </cell>
          <cell r="E36">
            <v>98</v>
          </cell>
          <cell r="F36">
            <v>26</v>
          </cell>
        </row>
        <row r="37">
          <cell r="A37">
            <v>23</v>
          </cell>
          <cell r="B37">
            <v>4</v>
          </cell>
          <cell r="C37" t="str">
            <v>陳梅宜</v>
          </cell>
          <cell r="D37">
            <v>100</v>
          </cell>
          <cell r="E37">
            <v>100</v>
          </cell>
          <cell r="F37">
            <v>28</v>
          </cell>
        </row>
        <row r="38">
          <cell r="B38" t="str">
            <v>nr</v>
          </cell>
          <cell r="C38" t="str">
            <v>許庭彰</v>
          </cell>
        </row>
        <row r="40">
          <cell r="A40">
            <v>16</v>
          </cell>
          <cell r="C40" t="str">
            <v>國小男子</v>
          </cell>
          <cell r="E40" t="str">
            <v>組</v>
          </cell>
        </row>
        <row r="41">
          <cell r="B41" t="str">
            <v>Name  of  Player</v>
          </cell>
          <cell r="F41" t="str">
            <v>HOLE</v>
          </cell>
        </row>
        <row r="42">
          <cell r="B42" t="str">
            <v>名次</v>
          </cell>
          <cell r="C42" t="str">
            <v>選手姓名</v>
          </cell>
          <cell r="D42" t="str">
            <v>1ST</v>
          </cell>
          <cell r="E42" t="str">
            <v>TOTAL</v>
          </cell>
          <cell r="F42" t="str">
            <v>PAR</v>
          </cell>
        </row>
        <row r="43">
          <cell r="A43">
            <v>24</v>
          </cell>
          <cell r="B43">
            <v>1</v>
          </cell>
          <cell r="C43" t="str">
            <v>蕭琮耀</v>
          </cell>
          <cell r="D43">
            <v>79</v>
          </cell>
          <cell r="E43">
            <v>79</v>
          </cell>
          <cell r="F43">
            <v>7</v>
          </cell>
        </row>
        <row r="44">
          <cell r="A44">
            <v>25</v>
          </cell>
          <cell r="B44">
            <v>2</v>
          </cell>
          <cell r="C44" t="str">
            <v>藍士硯</v>
          </cell>
          <cell r="D44">
            <v>82</v>
          </cell>
          <cell r="E44">
            <v>82</v>
          </cell>
          <cell r="F44">
            <v>10</v>
          </cell>
        </row>
        <row r="45">
          <cell r="A45">
            <v>26</v>
          </cell>
          <cell r="B45">
            <v>3</v>
          </cell>
          <cell r="C45" t="str">
            <v>楊雄賀</v>
          </cell>
          <cell r="D45">
            <v>83</v>
          </cell>
          <cell r="E45">
            <v>83</v>
          </cell>
          <cell r="F45">
            <v>11</v>
          </cell>
        </row>
        <row r="46">
          <cell r="A46">
            <v>27</v>
          </cell>
          <cell r="B46">
            <v>4</v>
          </cell>
          <cell r="C46" t="str">
            <v>林子人</v>
          </cell>
          <cell r="D46">
            <v>89</v>
          </cell>
          <cell r="E46">
            <v>89</v>
          </cell>
          <cell r="F46">
            <v>17</v>
          </cell>
        </row>
        <row r="47">
          <cell r="A47">
            <v>28</v>
          </cell>
          <cell r="B47">
            <v>5</v>
          </cell>
          <cell r="C47" t="str">
            <v>林睿紳</v>
          </cell>
          <cell r="D47">
            <v>89</v>
          </cell>
          <cell r="E47">
            <v>89</v>
          </cell>
          <cell r="F47">
            <v>17</v>
          </cell>
        </row>
        <row r="48">
          <cell r="A48">
            <v>29</v>
          </cell>
          <cell r="B48">
            <v>6</v>
          </cell>
          <cell r="C48" t="str">
            <v>林 肯</v>
          </cell>
          <cell r="D48">
            <v>90</v>
          </cell>
          <cell r="E48">
            <v>90</v>
          </cell>
          <cell r="F48">
            <v>18</v>
          </cell>
        </row>
        <row r="49">
          <cell r="A49">
            <v>30</v>
          </cell>
          <cell r="B49">
            <v>7</v>
          </cell>
          <cell r="C49" t="str">
            <v>林兆燿</v>
          </cell>
          <cell r="D49">
            <v>91</v>
          </cell>
          <cell r="E49">
            <v>91</v>
          </cell>
          <cell r="F49">
            <v>19</v>
          </cell>
        </row>
        <row r="50">
          <cell r="A50">
            <v>31</v>
          </cell>
          <cell r="B50">
            <v>8</v>
          </cell>
          <cell r="C50" t="str">
            <v>楊凱捷</v>
          </cell>
          <cell r="D50">
            <v>94</v>
          </cell>
          <cell r="E50">
            <v>94</v>
          </cell>
          <cell r="F50">
            <v>22</v>
          </cell>
        </row>
        <row r="51">
          <cell r="A51">
            <v>32</v>
          </cell>
          <cell r="B51">
            <v>9</v>
          </cell>
          <cell r="C51" t="str">
            <v>顧哲宇</v>
          </cell>
          <cell r="D51">
            <v>94</v>
          </cell>
          <cell r="E51">
            <v>94</v>
          </cell>
          <cell r="F51">
            <v>22</v>
          </cell>
        </row>
        <row r="52">
          <cell r="A52">
            <v>33</v>
          </cell>
          <cell r="B52">
            <v>10</v>
          </cell>
          <cell r="C52" t="str">
            <v>董建華</v>
          </cell>
          <cell r="D52">
            <v>96</v>
          </cell>
          <cell r="E52">
            <v>96</v>
          </cell>
          <cell r="F52">
            <v>24</v>
          </cell>
        </row>
        <row r="53">
          <cell r="A53">
            <v>34</v>
          </cell>
          <cell r="B53">
            <v>11</v>
          </cell>
          <cell r="C53" t="str">
            <v>陳紹熙</v>
          </cell>
          <cell r="D53">
            <v>99</v>
          </cell>
          <cell r="E53">
            <v>99</v>
          </cell>
          <cell r="F53">
            <v>27</v>
          </cell>
        </row>
        <row r="54">
          <cell r="A54">
            <v>35</v>
          </cell>
          <cell r="B54">
            <v>12</v>
          </cell>
          <cell r="C54" t="str">
            <v>劉昶奕</v>
          </cell>
          <cell r="D54">
            <v>100</v>
          </cell>
          <cell r="E54">
            <v>100</v>
          </cell>
          <cell r="F54">
            <v>28</v>
          </cell>
        </row>
        <row r="55">
          <cell r="A55">
            <v>36</v>
          </cell>
          <cell r="B55">
            <v>13</v>
          </cell>
          <cell r="C55" t="str">
            <v>張景翔</v>
          </cell>
          <cell r="D55">
            <v>105</v>
          </cell>
          <cell r="E55">
            <v>105</v>
          </cell>
          <cell r="F55">
            <v>33</v>
          </cell>
        </row>
        <row r="56">
          <cell r="A56">
            <v>37</v>
          </cell>
          <cell r="B56">
            <v>14</v>
          </cell>
          <cell r="C56" t="str">
            <v>林奕翔</v>
          </cell>
          <cell r="D56">
            <v>105</v>
          </cell>
          <cell r="E56">
            <v>105</v>
          </cell>
          <cell r="F56">
            <v>33</v>
          </cell>
        </row>
        <row r="57">
          <cell r="A57">
            <v>38</v>
          </cell>
          <cell r="B57">
            <v>15</v>
          </cell>
          <cell r="C57" t="str">
            <v>林君翰</v>
          </cell>
          <cell r="D57">
            <v>122</v>
          </cell>
          <cell r="E57">
            <v>122</v>
          </cell>
          <cell r="F57">
            <v>50</v>
          </cell>
        </row>
        <row r="58">
          <cell r="B58" t="str">
            <v>nr</v>
          </cell>
          <cell r="C58" t="str">
            <v>林湛奇</v>
          </cell>
        </row>
        <row r="60">
          <cell r="A60">
            <v>8</v>
          </cell>
          <cell r="C60" t="str">
            <v>國小女子</v>
          </cell>
          <cell r="E60" t="str">
            <v>組</v>
          </cell>
        </row>
        <row r="61">
          <cell r="B61" t="str">
            <v>Name  of  Player</v>
          </cell>
          <cell r="F61" t="str">
            <v>HOLE</v>
          </cell>
        </row>
        <row r="62">
          <cell r="B62" t="str">
            <v>名次</v>
          </cell>
          <cell r="C62" t="str">
            <v>選手姓名</v>
          </cell>
          <cell r="D62" t="str">
            <v>1ST</v>
          </cell>
          <cell r="E62" t="str">
            <v>TOTAL</v>
          </cell>
          <cell r="F62" t="str">
            <v>PAR</v>
          </cell>
        </row>
        <row r="63">
          <cell r="A63">
            <v>39</v>
          </cell>
          <cell r="B63">
            <v>1</v>
          </cell>
          <cell r="C63" t="str">
            <v>江婕安</v>
          </cell>
          <cell r="D63">
            <v>85</v>
          </cell>
          <cell r="E63">
            <v>85</v>
          </cell>
          <cell r="F63">
            <v>13</v>
          </cell>
        </row>
        <row r="64">
          <cell r="A64">
            <v>40</v>
          </cell>
          <cell r="B64">
            <v>2</v>
          </cell>
          <cell r="C64" t="str">
            <v>王昕妍</v>
          </cell>
          <cell r="D64">
            <v>94</v>
          </cell>
          <cell r="E64">
            <v>94</v>
          </cell>
          <cell r="F64">
            <v>22</v>
          </cell>
        </row>
        <row r="65">
          <cell r="A65">
            <v>41</v>
          </cell>
          <cell r="B65">
            <v>3</v>
          </cell>
          <cell r="C65" t="str">
            <v>陳靚之</v>
          </cell>
          <cell r="D65">
            <v>97</v>
          </cell>
          <cell r="E65">
            <v>97</v>
          </cell>
          <cell r="F65">
            <v>25</v>
          </cell>
        </row>
        <row r="66">
          <cell r="A66">
            <v>42</v>
          </cell>
          <cell r="B66">
            <v>4</v>
          </cell>
          <cell r="C66" t="str">
            <v>郭臻臻</v>
          </cell>
          <cell r="D66">
            <v>102</v>
          </cell>
          <cell r="E66">
            <v>102</v>
          </cell>
          <cell r="F66">
            <v>30</v>
          </cell>
        </row>
        <row r="67">
          <cell r="A67">
            <v>43</v>
          </cell>
          <cell r="B67">
            <v>5</v>
          </cell>
          <cell r="C67" t="str">
            <v>王采妍</v>
          </cell>
          <cell r="D67">
            <v>102</v>
          </cell>
          <cell r="E67">
            <v>102</v>
          </cell>
          <cell r="F67">
            <v>30</v>
          </cell>
        </row>
        <row r="68">
          <cell r="A68">
            <v>44</v>
          </cell>
          <cell r="B68">
            <v>6</v>
          </cell>
          <cell r="C68" t="str">
            <v>游晴奇</v>
          </cell>
          <cell r="D68">
            <v>103</v>
          </cell>
          <cell r="E68">
            <v>103</v>
          </cell>
          <cell r="F68">
            <v>31</v>
          </cell>
        </row>
        <row r="69">
          <cell r="A69">
            <v>45</v>
          </cell>
          <cell r="B69">
            <v>7</v>
          </cell>
          <cell r="C69" t="str">
            <v>鄭晨妤</v>
          </cell>
          <cell r="D69">
            <v>106</v>
          </cell>
          <cell r="E69">
            <v>106</v>
          </cell>
          <cell r="F69">
            <v>34</v>
          </cell>
        </row>
        <row r="70">
          <cell r="A70">
            <v>46</v>
          </cell>
          <cell r="B70">
            <v>8</v>
          </cell>
          <cell r="C70" t="str">
            <v>賴映融</v>
          </cell>
          <cell r="D70">
            <v>113</v>
          </cell>
          <cell r="E70">
            <v>113</v>
          </cell>
          <cell r="F70">
            <v>41</v>
          </cell>
        </row>
        <row r="72">
          <cell r="B72">
            <v>12</v>
          </cell>
          <cell r="C72" t="str">
            <v>特設梯</v>
          </cell>
          <cell r="D72" t="str">
            <v>組</v>
          </cell>
        </row>
        <row r="73">
          <cell r="B73" t="str">
            <v>Name  of  Player</v>
          </cell>
          <cell r="F73" t="str">
            <v>HOLE</v>
          </cell>
        </row>
        <row r="74">
          <cell r="B74" t="str">
            <v>名次</v>
          </cell>
          <cell r="C74" t="str">
            <v>選手姓名</v>
          </cell>
          <cell r="D74" t="str">
            <v>1ST</v>
          </cell>
          <cell r="E74" t="str">
            <v>TOTAL</v>
          </cell>
          <cell r="F74" t="str">
            <v>PAR</v>
          </cell>
        </row>
        <row r="75">
          <cell r="A75">
            <v>47</v>
          </cell>
          <cell r="B75">
            <v>1</v>
          </cell>
          <cell r="C75" t="str">
            <v>陳棋謙</v>
          </cell>
          <cell r="D75">
            <v>73</v>
          </cell>
          <cell r="E75">
            <v>73</v>
          </cell>
          <cell r="F75">
            <v>1</v>
          </cell>
        </row>
        <row r="76">
          <cell r="A76">
            <v>48</v>
          </cell>
          <cell r="B76">
            <v>2</v>
          </cell>
          <cell r="C76" t="str">
            <v>陳映慈</v>
          </cell>
          <cell r="D76">
            <v>78</v>
          </cell>
          <cell r="E76">
            <v>78</v>
          </cell>
          <cell r="F76">
            <v>6</v>
          </cell>
        </row>
        <row r="77">
          <cell r="A77">
            <v>49</v>
          </cell>
          <cell r="B77">
            <v>3</v>
          </cell>
          <cell r="C77" t="str">
            <v>梁振航</v>
          </cell>
          <cell r="D77">
            <v>91</v>
          </cell>
          <cell r="E77">
            <v>91</v>
          </cell>
          <cell r="F77">
            <v>19</v>
          </cell>
        </row>
        <row r="78">
          <cell r="A78">
            <v>50</v>
          </cell>
          <cell r="B78">
            <v>4</v>
          </cell>
          <cell r="C78" t="str">
            <v>劉康懿</v>
          </cell>
          <cell r="D78">
            <v>95</v>
          </cell>
          <cell r="E78">
            <v>95</v>
          </cell>
          <cell r="F78">
            <v>23</v>
          </cell>
        </row>
        <row r="79">
          <cell r="A79">
            <v>51</v>
          </cell>
          <cell r="B79">
            <v>5</v>
          </cell>
          <cell r="C79" t="str">
            <v>許澤廷</v>
          </cell>
          <cell r="D79">
            <v>97</v>
          </cell>
          <cell r="E79">
            <v>97</v>
          </cell>
          <cell r="F79">
            <v>25</v>
          </cell>
        </row>
        <row r="80">
          <cell r="A80">
            <v>52</v>
          </cell>
          <cell r="B80">
            <v>6</v>
          </cell>
          <cell r="C80" t="str">
            <v>邱琮傑</v>
          </cell>
          <cell r="D80">
            <v>99</v>
          </cell>
          <cell r="E80">
            <v>99</v>
          </cell>
          <cell r="F80">
            <v>27</v>
          </cell>
        </row>
        <row r="81">
          <cell r="A81">
            <v>53</v>
          </cell>
          <cell r="B81">
            <v>7</v>
          </cell>
          <cell r="C81" t="str">
            <v>張軒睿</v>
          </cell>
          <cell r="D81">
            <v>106</v>
          </cell>
          <cell r="E81">
            <v>106</v>
          </cell>
          <cell r="F81">
            <v>34</v>
          </cell>
        </row>
        <row r="82">
          <cell r="A82">
            <v>54</v>
          </cell>
          <cell r="B82">
            <v>8</v>
          </cell>
          <cell r="C82" t="str">
            <v>王允睿</v>
          </cell>
          <cell r="D82">
            <v>120</v>
          </cell>
          <cell r="E82">
            <v>120</v>
          </cell>
          <cell r="F82">
            <v>48</v>
          </cell>
        </row>
        <row r="83">
          <cell r="A83">
            <v>55</v>
          </cell>
          <cell r="B83">
            <v>9</v>
          </cell>
          <cell r="C83" t="str">
            <v>曾姿綺</v>
          </cell>
          <cell r="D83">
            <v>122</v>
          </cell>
          <cell r="E83">
            <v>122</v>
          </cell>
          <cell r="F83">
            <v>50</v>
          </cell>
        </row>
        <row r="84">
          <cell r="A84">
            <v>56</v>
          </cell>
          <cell r="B84">
            <v>10</v>
          </cell>
          <cell r="C84" t="str">
            <v>古佳欣</v>
          </cell>
          <cell r="D84">
            <v>124</v>
          </cell>
          <cell r="E84">
            <v>124</v>
          </cell>
          <cell r="F84">
            <v>52</v>
          </cell>
        </row>
        <row r="85">
          <cell r="A85">
            <v>57</v>
          </cell>
          <cell r="B85">
            <v>11</v>
          </cell>
          <cell r="C85" t="str">
            <v>張晏齊</v>
          </cell>
          <cell r="D85">
            <v>124</v>
          </cell>
          <cell r="E85">
            <v>124</v>
          </cell>
          <cell r="F85">
            <v>52</v>
          </cell>
        </row>
        <row r="86">
          <cell r="A86">
            <v>58</v>
          </cell>
          <cell r="B86">
            <v>12</v>
          </cell>
          <cell r="C86" t="str">
            <v>陳璿安</v>
          </cell>
          <cell r="D86">
            <v>144</v>
          </cell>
          <cell r="E86">
            <v>144</v>
          </cell>
          <cell r="F86">
            <v>72</v>
          </cell>
        </row>
        <row r="87">
          <cell r="B87" t="str">
            <v>nr</v>
          </cell>
          <cell r="C87" t="str">
            <v>劉吏晢</v>
          </cell>
          <cell r="D87">
            <v>0</v>
          </cell>
          <cell r="E87">
            <v>0</v>
          </cell>
          <cell r="F87">
            <v>-72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026FD4-F201-4F9C-9F90-AD46DDCB7F42}">
  <dimension ref="A1:AD91"/>
  <sheetViews>
    <sheetView tabSelected="1" topLeftCell="C1" workbookViewId="0">
      <selection activeCell="F8" sqref="F8"/>
    </sheetView>
  </sheetViews>
  <sheetFormatPr defaultColWidth="9" defaultRowHeight="19.5" x14ac:dyDescent="0.4"/>
  <cols>
    <col min="1" max="1" width="4.81640625" style="45" hidden="1" customWidth="1"/>
    <col min="2" max="2" width="6.08984375" style="45" hidden="1" customWidth="1"/>
    <col min="3" max="3" width="5.1796875" style="114" customWidth="1"/>
    <col min="4" max="4" width="13.1796875" style="116" customWidth="1"/>
    <col min="5" max="5" width="5.6328125" style="1" bestFit="1" customWidth="1"/>
    <col min="6" max="6" width="4.81640625" style="1" customWidth="1"/>
    <col min="7" max="7" width="4.6328125" style="1" customWidth="1"/>
    <col min="8" max="8" width="5" style="3" customWidth="1"/>
    <col min="9" max="17" width="4.1796875" style="1" customWidth="1"/>
    <col min="18" max="18" width="4" style="1" customWidth="1"/>
    <col min="19" max="26" width="4.1796875" style="1" customWidth="1"/>
    <col min="27" max="27" width="4.453125" style="1" bestFit="1" customWidth="1"/>
    <col min="28" max="28" width="3.6328125" style="1" customWidth="1"/>
    <col min="29" max="29" width="4.6328125" style="1" customWidth="1"/>
    <col min="30" max="30" width="3.1796875" style="1" customWidth="1"/>
    <col min="31" max="256" width="9" style="1"/>
    <col min="257" max="258" width="0" style="1" hidden="1" customWidth="1"/>
    <col min="259" max="259" width="5.1796875" style="1" customWidth="1"/>
    <col min="260" max="260" width="13.1796875" style="1" customWidth="1"/>
    <col min="261" max="261" width="5.6328125" style="1" bestFit="1" customWidth="1"/>
    <col min="262" max="262" width="4.81640625" style="1" customWidth="1"/>
    <col min="263" max="263" width="4.6328125" style="1" customWidth="1"/>
    <col min="264" max="264" width="5" style="1" customWidth="1"/>
    <col min="265" max="273" width="4.1796875" style="1" customWidth="1"/>
    <col min="274" max="274" width="4" style="1" customWidth="1"/>
    <col min="275" max="282" width="4.1796875" style="1" customWidth="1"/>
    <col min="283" max="283" width="4.453125" style="1" bestFit="1" customWidth="1"/>
    <col min="284" max="284" width="3.6328125" style="1" customWidth="1"/>
    <col min="285" max="285" width="4.6328125" style="1" customWidth="1"/>
    <col min="286" max="286" width="3.1796875" style="1" customWidth="1"/>
    <col min="287" max="512" width="9" style="1"/>
    <col min="513" max="514" width="0" style="1" hidden="1" customWidth="1"/>
    <col min="515" max="515" width="5.1796875" style="1" customWidth="1"/>
    <col min="516" max="516" width="13.1796875" style="1" customWidth="1"/>
    <col min="517" max="517" width="5.6328125" style="1" bestFit="1" customWidth="1"/>
    <col min="518" max="518" width="4.81640625" style="1" customWidth="1"/>
    <col min="519" max="519" width="4.6328125" style="1" customWidth="1"/>
    <col min="520" max="520" width="5" style="1" customWidth="1"/>
    <col min="521" max="529" width="4.1796875" style="1" customWidth="1"/>
    <col min="530" max="530" width="4" style="1" customWidth="1"/>
    <col min="531" max="538" width="4.1796875" style="1" customWidth="1"/>
    <col min="539" max="539" width="4.453125" style="1" bestFit="1" customWidth="1"/>
    <col min="540" max="540" width="3.6328125" style="1" customWidth="1"/>
    <col min="541" max="541" width="4.6328125" style="1" customWidth="1"/>
    <col min="542" max="542" width="3.1796875" style="1" customWidth="1"/>
    <col min="543" max="768" width="9" style="1"/>
    <col min="769" max="770" width="0" style="1" hidden="1" customWidth="1"/>
    <col min="771" max="771" width="5.1796875" style="1" customWidth="1"/>
    <col min="772" max="772" width="13.1796875" style="1" customWidth="1"/>
    <col min="773" max="773" width="5.6328125" style="1" bestFit="1" customWidth="1"/>
    <col min="774" max="774" width="4.81640625" style="1" customWidth="1"/>
    <col min="775" max="775" width="4.6328125" style="1" customWidth="1"/>
    <col min="776" max="776" width="5" style="1" customWidth="1"/>
    <col min="777" max="785" width="4.1796875" style="1" customWidth="1"/>
    <col min="786" max="786" width="4" style="1" customWidth="1"/>
    <col min="787" max="794" width="4.1796875" style="1" customWidth="1"/>
    <col min="795" max="795" width="4.453125" style="1" bestFit="1" customWidth="1"/>
    <col min="796" max="796" width="3.6328125" style="1" customWidth="1"/>
    <col min="797" max="797" width="4.6328125" style="1" customWidth="1"/>
    <col min="798" max="798" width="3.1796875" style="1" customWidth="1"/>
    <col min="799" max="1024" width="9" style="1"/>
    <col min="1025" max="1026" width="0" style="1" hidden="1" customWidth="1"/>
    <col min="1027" max="1027" width="5.1796875" style="1" customWidth="1"/>
    <col min="1028" max="1028" width="13.1796875" style="1" customWidth="1"/>
    <col min="1029" max="1029" width="5.6328125" style="1" bestFit="1" customWidth="1"/>
    <col min="1030" max="1030" width="4.81640625" style="1" customWidth="1"/>
    <col min="1031" max="1031" width="4.6328125" style="1" customWidth="1"/>
    <col min="1032" max="1032" width="5" style="1" customWidth="1"/>
    <col min="1033" max="1041" width="4.1796875" style="1" customWidth="1"/>
    <col min="1042" max="1042" width="4" style="1" customWidth="1"/>
    <col min="1043" max="1050" width="4.1796875" style="1" customWidth="1"/>
    <col min="1051" max="1051" width="4.453125" style="1" bestFit="1" customWidth="1"/>
    <col min="1052" max="1052" width="3.6328125" style="1" customWidth="1"/>
    <col min="1053" max="1053" width="4.6328125" style="1" customWidth="1"/>
    <col min="1054" max="1054" width="3.1796875" style="1" customWidth="1"/>
    <col min="1055" max="1280" width="9" style="1"/>
    <col min="1281" max="1282" width="0" style="1" hidden="1" customWidth="1"/>
    <col min="1283" max="1283" width="5.1796875" style="1" customWidth="1"/>
    <col min="1284" max="1284" width="13.1796875" style="1" customWidth="1"/>
    <col min="1285" max="1285" width="5.6328125" style="1" bestFit="1" customWidth="1"/>
    <col min="1286" max="1286" width="4.81640625" style="1" customWidth="1"/>
    <col min="1287" max="1287" width="4.6328125" style="1" customWidth="1"/>
    <col min="1288" max="1288" width="5" style="1" customWidth="1"/>
    <col min="1289" max="1297" width="4.1796875" style="1" customWidth="1"/>
    <col min="1298" max="1298" width="4" style="1" customWidth="1"/>
    <col min="1299" max="1306" width="4.1796875" style="1" customWidth="1"/>
    <col min="1307" max="1307" width="4.453125" style="1" bestFit="1" customWidth="1"/>
    <col min="1308" max="1308" width="3.6328125" style="1" customWidth="1"/>
    <col min="1309" max="1309" width="4.6328125" style="1" customWidth="1"/>
    <col min="1310" max="1310" width="3.1796875" style="1" customWidth="1"/>
    <col min="1311" max="1536" width="9" style="1"/>
    <col min="1537" max="1538" width="0" style="1" hidden="1" customWidth="1"/>
    <col min="1539" max="1539" width="5.1796875" style="1" customWidth="1"/>
    <col min="1540" max="1540" width="13.1796875" style="1" customWidth="1"/>
    <col min="1541" max="1541" width="5.6328125" style="1" bestFit="1" customWidth="1"/>
    <col min="1542" max="1542" width="4.81640625" style="1" customWidth="1"/>
    <col min="1543" max="1543" width="4.6328125" style="1" customWidth="1"/>
    <col min="1544" max="1544" width="5" style="1" customWidth="1"/>
    <col min="1545" max="1553" width="4.1796875" style="1" customWidth="1"/>
    <col min="1554" max="1554" width="4" style="1" customWidth="1"/>
    <col min="1555" max="1562" width="4.1796875" style="1" customWidth="1"/>
    <col min="1563" max="1563" width="4.453125" style="1" bestFit="1" customWidth="1"/>
    <col min="1564" max="1564" width="3.6328125" style="1" customWidth="1"/>
    <col min="1565" max="1565" width="4.6328125" style="1" customWidth="1"/>
    <col min="1566" max="1566" width="3.1796875" style="1" customWidth="1"/>
    <col min="1567" max="1792" width="9" style="1"/>
    <col min="1793" max="1794" width="0" style="1" hidden="1" customWidth="1"/>
    <col min="1795" max="1795" width="5.1796875" style="1" customWidth="1"/>
    <col min="1796" max="1796" width="13.1796875" style="1" customWidth="1"/>
    <col min="1797" max="1797" width="5.6328125" style="1" bestFit="1" customWidth="1"/>
    <col min="1798" max="1798" width="4.81640625" style="1" customWidth="1"/>
    <col min="1799" max="1799" width="4.6328125" style="1" customWidth="1"/>
    <col min="1800" max="1800" width="5" style="1" customWidth="1"/>
    <col min="1801" max="1809" width="4.1796875" style="1" customWidth="1"/>
    <col min="1810" max="1810" width="4" style="1" customWidth="1"/>
    <col min="1811" max="1818" width="4.1796875" style="1" customWidth="1"/>
    <col min="1819" max="1819" width="4.453125" style="1" bestFit="1" customWidth="1"/>
    <col min="1820" max="1820" width="3.6328125" style="1" customWidth="1"/>
    <col min="1821" max="1821" width="4.6328125" style="1" customWidth="1"/>
    <col min="1822" max="1822" width="3.1796875" style="1" customWidth="1"/>
    <col min="1823" max="2048" width="9" style="1"/>
    <col min="2049" max="2050" width="0" style="1" hidden="1" customWidth="1"/>
    <col min="2051" max="2051" width="5.1796875" style="1" customWidth="1"/>
    <col min="2052" max="2052" width="13.1796875" style="1" customWidth="1"/>
    <col min="2053" max="2053" width="5.6328125" style="1" bestFit="1" customWidth="1"/>
    <col min="2054" max="2054" width="4.81640625" style="1" customWidth="1"/>
    <col min="2055" max="2055" width="4.6328125" style="1" customWidth="1"/>
    <col min="2056" max="2056" width="5" style="1" customWidth="1"/>
    <col min="2057" max="2065" width="4.1796875" style="1" customWidth="1"/>
    <col min="2066" max="2066" width="4" style="1" customWidth="1"/>
    <col min="2067" max="2074" width="4.1796875" style="1" customWidth="1"/>
    <col min="2075" max="2075" width="4.453125" style="1" bestFit="1" customWidth="1"/>
    <col min="2076" max="2076" width="3.6328125" style="1" customWidth="1"/>
    <col min="2077" max="2077" width="4.6328125" style="1" customWidth="1"/>
    <col min="2078" max="2078" width="3.1796875" style="1" customWidth="1"/>
    <col min="2079" max="2304" width="9" style="1"/>
    <col min="2305" max="2306" width="0" style="1" hidden="1" customWidth="1"/>
    <col min="2307" max="2307" width="5.1796875" style="1" customWidth="1"/>
    <col min="2308" max="2308" width="13.1796875" style="1" customWidth="1"/>
    <col min="2309" max="2309" width="5.6328125" style="1" bestFit="1" customWidth="1"/>
    <col min="2310" max="2310" width="4.81640625" style="1" customWidth="1"/>
    <col min="2311" max="2311" width="4.6328125" style="1" customWidth="1"/>
    <col min="2312" max="2312" width="5" style="1" customWidth="1"/>
    <col min="2313" max="2321" width="4.1796875" style="1" customWidth="1"/>
    <col min="2322" max="2322" width="4" style="1" customWidth="1"/>
    <col min="2323" max="2330" width="4.1796875" style="1" customWidth="1"/>
    <col min="2331" max="2331" width="4.453125" style="1" bestFit="1" customWidth="1"/>
    <col min="2332" max="2332" width="3.6328125" style="1" customWidth="1"/>
    <col min="2333" max="2333" width="4.6328125" style="1" customWidth="1"/>
    <col min="2334" max="2334" width="3.1796875" style="1" customWidth="1"/>
    <col min="2335" max="2560" width="9" style="1"/>
    <col min="2561" max="2562" width="0" style="1" hidden="1" customWidth="1"/>
    <col min="2563" max="2563" width="5.1796875" style="1" customWidth="1"/>
    <col min="2564" max="2564" width="13.1796875" style="1" customWidth="1"/>
    <col min="2565" max="2565" width="5.6328125" style="1" bestFit="1" customWidth="1"/>
    <col min="2566" max="2566" width="4.81640625" style="1" customWidth="1"/>
    <col min="2567" max="2567" width="4.6328125" style="1" customWidth="1"/>
    <col min="2568" max="2568" width="5" style="1" customWidth="1"/>
    <col min="2569" max="2577" width="4.1796875" style="1" customWidth="1"/>
    <col min="2578" max="2578" width="4" style="1" customWidth="1"/>
    <col min="2579" max="2586" width="4.1796875" style="1" customWidth="1"/>
    <col min="2587" max="2587" width="4.453125" style="1" bestFit="1" customWidth="1"/>
    <col min="2588" max="2588" width="3.6328125" style="1" customWidth="1"/>
    <col min="2589" max="2589" width="4.6328125" style="1" customWidth="1"/>
    <col min="2590" max="2590" width="3.1796875" style="1" customWidth="1"/>
    <col min="2591" max="2816" width="9" style="1"/>
    <col min="2817" max="2818" width="0" style="1" hidden="1" customWidth="1"/>
    <col min="2819" max="2819" width="5.1796875" style="1" customWidth="1"/>
    <col min="2820" max="2820" width="13.1796875" style="1" customWidth="1"/>
    <col min="2821" max="2821" width="5.6328125" style="1" bestFit="1" customWidth="1"/>
    <col min="2822" max="2822" width="4.81640625" style="1" customWidth="1"/>
    <col min="2823" max="2823" width="4.6328125" style="1" customWidth="1"/>
    <col min="2824" max="2824" width="5" style="1" customWidth="1"/>
    <col min="2825" max="2833" width="4.1796875" style="1" customWidth="1"/>
    <col min="2834" max="2834" width="4" style="1" customWidth="1"/>
    <col min="2835" max="2842" width="4.1796875" style="1" customWidth="1"/>
    <col min="2843" max="2843" width="4.453125" style="1" bestFit="1" customWidth="1"/>
    <col min="2844" max="2844" width="3.6328125" style="1" customWidth="1"/>
    <col min="2845" max="2845" width="4.6328125" style="1" customWidth="1"/>
    <col min="2846" max="2846" width="3.1796875" style="1" customWidth="1"/>
    <col min="2847" max="3072" width="9" style="1"/>
    <col min="3073" max="3074" width="0" style="1" hidden="1" customWidth="1"/>
    <col min="3075" max="3075" width="5.1796875" style="1" customWidth="1"/>
    <col min="3076" max="3076" width="13.1796875" style="1" customWidth="1"/>
    <col min="3077" max="3077" width="5.6328125" style="1" bestFit="1" customWidth="1"/>
    <col min="3078" max="3078" width="4.81640625" style="1" customWidth="1"/>
    <col min="3079" max="3079" width="4.6328125" style="1" customWidth="1"/>
    <col min="3080" max="3080" width="5" style="1" customWidth="1"/>
    <col min="3081" max="3089" width="4.1796875" style="1" customWidth="1"/>
    <col min="3090" max="3090" width="4" style="1" customWidth="1"/>
    <col min="3091" max="3098" width="4.1796875" style="1" customWidth="1"/>
    <col min="3099" max="3099" width="4.453125" style="1" bestFit="1" customWidth="1"/>
    <col min="3100" max="3100" width="3.6328125" style="1" customWidth="1"/>
    <col min="3101" max="3101" width="4.6328125" style="1" customWidth="1"/>
    <col min="3102" max="3102" width="3.1796875" style="1" customWidth="1"/>
    <col min="3103" max="3328" width="9" style="1"/>
    <col min="3329" max="3330" width="0" style="1" hidden="1" customWidth="1"/>
    <col min="3331" max="3331" width="5.1796875" style="1" customWidth="1"/>
    <col min="3332" max="3332" width="13.1796875" style="1" customWidth="1"/>
    <col min="3333" max="3333" width="5.6328125" style="1" bestFit="1" customWidth="1"/>
    <col min="3334" max="3334" width="4.81640625" style="1" customWidth="1"/>
    <col min="3335" max="3335" width="4.6328125" style="1" customWidth="1"/>
    <col min="3336" max="3336" width="5" style="1" customWidth="1"/>
    <col min="3337" max="3345" width="4.1796875" style="1" customWidth="1"/>
    <col min="3346" max="3346" width="4" style="1" customWidth="1"/>
    <col min="3347" max="3354" width="4.1796875" style="1" customWidth="1"/>
    <col min="3355" max="3355" width="4.453125" style="1" bestFit="1" customWidth="1"/>
    <col min="3356" max="3356" width="3.6328125" style="1" customWidth="1"/>
    <col min="3357" max="3357" width="4.6328125" style="1" customWidth="1"/>
    <col min="3358" max="3358" width="3.1796875" style="1" customWidth="1"/>
    <col min="3359" max="3584" width="9" style="1"/>
    <col min="3585" max="3586" width="0" style="1" hidden="1" customWidth="1"/>
    <col min="3587" max="3587" width="5.1796875" style="1" customWidth="1"/>
    <col min="3588" max="3588" width="13.1796875" style="1" customWidth="1"/>
    <col min="3589" max="3589" width="5.6328125" style="1" bestFit="1" customWidth="1"/>
    <col min="3590" max="3590" width="4.81640625" style="1" customWidth="1"/>
    <col min="3591" max="3591" width="4.6328125" style="1" customWidth="1"/>
    <col min="3592" max="3592" width="5" style="1" customWidth="1"/>
    <col min="3593" max="3601" width="4.1796875" style="1" customWidth="1"/>
    <col min="3602" max="3602" width="4" style="1" customWidth="1"/>
    <col min="3603" max="3610" width="4.1796875" style="1" customWidth="1"/>
    <col min="3611" max="3611" width="4.453125" style="1" bestFit="1" customWidth="1"/>
    <col min="3612" max="3612" width="3.6328125" style="1" customWidth="1"/>
    <col min="3613" max="3613" width="4.6328125" style="1" customWidth="1"/>
    <col min="3614" max="3614" width="3.1796875" style="1" customWidth="1"/>
    <col min="3615" max="3840" width="9" style="1"/>
    <col min="3841" max="3842" width="0" style="1" hidden="1" customWidth="1"/>
    <col min="3843" max="3843" width="5.1796875" style="1" customWidth="1"/>
    <col min="3844" max="3844" width="13.1796875" style="1" customWidth="1"/>
    <col min="3845" max="3845" width="5.6328125" style="1" bestFit="1" customWidth="1"/>
    <col min="3846" max="3846" width="4.81640625" style="1" customWidth="1"/>
    <col min="3847" max="3847" width="4.6328125" style="1" customWidth="1"/>
    <col min="3848" max="3848" width="5" style="1" customWidth="1"/>
    <col min="3849" max="3857" width="4.1796875" style="1" customWidth="1"/>
    <col min="3858" max="3858" width="4" style="1" customWidth="1"/>
    <col min="3859" max="3866" width="4.1796875" style="1" customWidth="1"/>
    <col min="3867" max="3867" width="4.453125" style="1" bestFit="1" customWidth="1"/>
    <col min="3868" max="3868" width="3.6328125" style="1" customWidth="1"/>
    <col min="3869" max="3869" width="4.6328125" style="1" customWidth="1"/>
    <col min="3870" max="3870" width="3.1796875" style="1" customWidth="1"/>
    <col min="3871" max="4096" width="9" style="1"/>
    <col min="4097" max="4098" width="0" style="1" hidden="1" customWidth="1"/>
    <col min="4099" max="4099" width="5.1796875" style="1" customWidth="1"/>
    <col min="4100" max="4100" width="13.1796875" style="1" customWidth="1"/>
    <col min="4101" max="4101" width="5.6328125" style="1" bestFit="1" customWidth="1"/>
    <col min="4102" max="4102" width="4.81640625" style="1" customWidth="1"/>
    <col min="4103" max="4103" width="4.6328125" style="1" customWidth="1"/>
    <col min="4104" max="4104" width="5" style="1" customWidth="1"/>
    <col min="4105" max="4113" width="4.1796875" style="1" customWidth="1"/>
    <col min="4114" max="4114" width="4" style="1" customWidth="1"/>
    <col min="4115" max="4122" width="4.1796875" style="1" customWidth="1"/>
    <col min="4123" max="4123" width="4.453125" style="1" bestFit="1" customWidth="1"/>
    <col min="4124" max="4124" width="3.6328125" style="1" customWidth="1"/>
    <col min="4125" max="4125" width="4.6328125" style="1" customWidth="1"/>
    <col min="4126" max="4126" width="3.1796875" style="1" customWidth="1"/>
    <col min="4127" max="4352" width="9" style="1"/>
    <col min="4353" max="4354" width="0" style="1" hidden="1" customWidth="1"/>
    <col min="4355" max="4355" width="5.1796875" style="1" customWidth="1"/>
    <col min="4356" max="4356" width="13.1796875" style="1" customWidth="1"/>
    <col min="4357" max="4357" width="5.6328125" style="1" bestFit="1" customWidth="1"/>
    <col min="4358" max="4358" width="4.81640625" style="1" customWidth="1"/>
    <col min="4359" max="4359" width="4.6328125" style="1" customWidth="1"/>
    <col min="4360" max="4360" width="5" style="1" customWidth="1"/>
    <col min="4361" max="4369" width="4.1796875" style="1" customWidth="1"/>
    <col min="4370" max="4370" width="4" style="1" customWidth="1"/>
    <col min="4371" max="4378" width="4.1796875" style="1" customWidth="1"/>
    <col min="4379" max="4379" width="4.453125" style="1" bestFit="1" customWidth="1"/>
    <col min="4380" max="4380" width="3.6328125" style="1" customWidth="1"/>
    <col min="4381" max="4381" width="4.6328125" style="1" customWidth="1"/>
    <col min="4382" max="4382" width="3.1796875" style="1" customWidth="1"/>
    <col min="4383" max="4608" width="9" style="1"/>
    <col min="4609" max="4610" width="0" style="1" hidden="1" customWidth="1"/>
    <col min="4611" max="4611" width="5.1796875" style="1" customWidth="1"/>
    <col min="4612" max="4612" width="13.1796875" style="1" customWidth="1"/>
    <col min="4613" max="4613" width="5.6328125" style="1" bestFit="1" customWidth="1"/>
    <col min="4614" max="4614" width="4.81640625" style="1" customWidth="1"/>
    <col min="4615" max="4615" width="4.6328125" style="1" customWidth="1"/>
    <col min="4616" max="4616" width="5" style="1" customWidth="1"/>
    <col min="4617" max="4625" width="4.1796875" style="1" customWidth="1"/>
    <col min="4626" max="4626" width="4" style="1" customWidth="1"/>
    <col min="4627" max="4634" width="4.1796875" style="1" customWidth="1"/>
    <col min="4635" max="4635" width="4.453125" style="1" bestFit="1" customWidth="1"/>
    <col min="4636" max="4636" width="3.6328125" style="1" customWidth="1"/>
    <col min="4637" max="4637" width="4.6328125" style="1" customWidth="1"/>
    <col min="4638" max="4638" width="3.1796875" style="1" customWidth="1"/>
    <col min="4639" max="4864" width="9" style="1"/>
    <col min="4865" max="4866" width="0" style="1" hidden="1" customWidth="1"/>
    <col min="4867" max="4867" width="5.1796875" style="1" customWidth="1"/>
    <col min="4868" max="4868" width="13.1796875" style="1" customWidth="1"/>
    <col min="4869" max="4869" width="5.6328125" style="1" bestFit="1" customWidth="1"/>
    <col min="4870" max="4870" width="4.81640625" style="1" customWidth="1"/>
    <col min="4871" max="4871" width="4.6328125" style="1" customWidth="1"/>
    <col min="4872" max="4872" width="5" style="1" customWidth="1"/>
    <col min="4873" max="4881" width="4.1796875" style="1" customWidth="1"/>
    <col min="4882" max="4882" width="4" style="1" customWidth="1"/>
    <col min="4883" max="4890" width="4.1796875" style="1" customWidth="1"/>
    <col min="4891" max="4891" width="4.453125" style="1" bestFit="1" customWidth="1"/>
    <col min="4892" max="4892" width="3.6328125" style="1" customWidth="1"/>
    <col min="4893" max="4893" width="4.6328125" style="1" customWidth="1"/>
    <col min="4894" max="4894" width="3.1796875" style="1" customWidth="1"/>
    <col min="4895" max="5120" width="9" style="1"/>
    <col min="5121" max="5122" width="0" style="1" hidden="1" customWidth="1"/>
    <col min="5123" max="5123" width="5.1796875" style="1" customWidth="1"/>
    <col min="5124" max="5124" width="13.1796875" style="1" customWidth="1"/>
    <col min="5125" max="5125" width="5.6328125" style="1" bestFit="1" customWidth="1"/>
    <col min="5126" max="5126" width="4.81640625" style="1" customWidth="1"/>
    <col min="5127" max="5127" width="4.6328125" style="1" customWidth="1"/>
    <col min="5128" max="5128" width="5" style="1" customWidth="1"/>
    <col min="5129" max="5137" width="4.1796875" style="1" customWidth="1"/>
    <col min="5138" max="5138" width="4" style="1" customWidth="1"/>
    <col min="5139" max="5146" width="4.1796875" style="1" customWidth="1"/>
    <col min="5147" max="5147" width="4.453125" style="1" bestFit="1" customWidth="1"/>
    <col min="5148" max="5148" width="3.6328125" style="1" customWidth="1"/>
    <col min="5149" max="5149" width="4.6328125" style="1" customWidth="1"/>
    <col min="5150" max="5150" width="3.1796875" style="1" customWidth="1"/>
    <col min="5151" max="5376" width="9" style="1"/>
    <col min="5377" max="5378" width="0" style="1" hidden="1" customWidth="1"/>
    <col min="5379" max="5379" width="5.1796875" style="1" customWidth="1"/>
    <col min="5380" max="5380" width="13.1796875" style="1" customWidth="1"/>
    <col min="5381" max="5381" width="5.6328125" style="1" bestFit="1" customWidth="1"/>
    <col min="5382" max="5382" width="4.81640625" style="1" customWidth="1"/>
    <col min="5383" max="5383" width="4.6328125" style="1" customWidth="1"/>
    <col min="5384" max="5384" width="5" style="1" customWidth="1"/>
    <col min="5385" max="5393" width="4.1796875" style="1" customWidth="1"/>
    <col min="5394" max="5394" width="4" style="1" customWidth="1"/>
    <col min="5395" max="5402" width="4.1796875" style="1" customWidth="1"/>
    <col min="5403" max="5403" width="4.453125" style="1" bestFit="1" customWidth="1"/>
    <col min="5404" max="5404" width="3.6328125" style="1" customWidth="1"/>
    <col min="5405" max="5405" width="4.6328125" style="1" customWidth="1"/>
    <col min="5406" max="5406" width="3.1796875" style="1" customWidth="1"/>
    <col min="5407" max="5632" width="9" style="1"/>
    <col min="5633" max="5634" width="0" style="1" hidden="1" customWidth="1"/>
    <col min="5635" max="5635" width="5.1796875" style="1" customWidth="1"/>
    <col min="5636" max="5636" width="13.1796875" style="1" customWidth="1"/>
    <col min="5637" max="5637" width="5.6328125" style="1" bestFit="1" customWidth="1"/>
    <col min="5638" max="5638" width="4.81640625" style="1" customWidth="1"/>
    <col min="5639" max="5639" width="4.6328125" style="1" customWidth="1"/>
    <col min="5640" max="5640" width="5" style="1" customWidth="1"/>
    <col min="5641" max="5649" width="4.1796875" style="1" customWidth="1"/>
    <col min="5650" max="5650" width="4" style="1" customWidth="1"/>
    <col min="5651" max="5658" width="4.1796875" style="1" customWidth="1"/>
    <col min="5659" max="5659" width="4.453125" style="1" bestFit="1" customWidth="1"/>
    <col min="5660" max="5660" width="3.6328125" style="1" customWidth="1"/>
    <col min="5661" max="5661" width="4.6328125" style="1" customWidth="1"/>
    <col min="5662" max="5662" width="3.1796875" style="1" customWidth="1"/>
    <col min="5663" max="5888" width="9" style="1"/>
    <col min="5889" max="5890" width="0" style="1" hidden="1" customWidth="1"/>
    <col min="5891" max="5891" width="5.1796875" style="1" customWidth="1"/>
    <col min="5892" max="5892" width="13.1796875" style="1" customWidth="1"/>
    <col min="5893" max="5893" width="5.6328125" style="1" bestFit="1" customWidth="1"/>
    <col min="5894" max="5894" width="4.81640625" style="1" customWidth="1"/>
    <col min="5895" max="5895" width="4.6328125" style="1" customWidth="1"/>
    <col min="5896" max="5896" width="5" style="1" customWidth="1"/>
    <col min="5897" max="5905" width="4.1796875" style="1" customWidth="1"/>
    <col min="5906" max="5906" width="4" style="1" customWidth="1"/>
    <col min="5907" max="5914" width="4.1796875" style="1" customWidth="1"/>
    <col min="5915" max="5915" width="4.453125" style="1" bestFit="1" customWidth="1"/>
    <col min="5916" max="5916" width="3.6328125" style="1" customWidth="1"/>
    <col min="5917" max="5917" width="4.6328125" style="1" customWidth="1"/>
    <col min="5918" max="5918" width="3.1796875" style="1" customWidth="1"/>
    <col min="5919" max="6144" width="9" style="1"/>
    <col min="6145" max="6146" width="0" style="1" hidden="1" customWidth="1"/>
    <col min="6147" max="6147" width="5.1796875" style="1" customWidth="1"/>
    <col min="6148" max="6148" width="13.1796875" style="1" customWidth="1"/>
    <col min="6149" max="6149" width="5.6328125" style="1" bestFit="1" customWidth="1"/>
    <col min="6150" max="6150" width="4.81640625" style="1" customWidth="1"/>
    <col min="6151" max="6151" width="4.6328125" style="1" customWidth="1"/>
    <col min="6152" max="6152" width="5" style="1" customWidth="1"/>
    <col min="6153" max="6161" width="4.1796875" style="1" customWidth="1"/>
    <col min="6162" max="6162" width="4" style="1" customWidth="1"/>
    <col min="6163" max="6170" width="4.1796875" style="1" customWidth="1"/>
    <col min="6171" max="6171" width="4.453125" style="1" bestFit="1" customWidth="1"/>
    <col min="6172" max="6172" width="3.6328125" style="1" customWidth="1"/>
    <col min="6173" max="6173" width="4.6328125" style="1" customWidth="1"/>
    <col min="6174" max="6174" width="3.1796875" style="1" customWidth="1"/>
    <col min="6175" max="6400" width="9" style="1"/>
    <col min="6401" max="6402" width="0" style="1" hidden="1" customWidth="1"/>
    <col min="6403" max="6403" width="5.1796875" style="1" customWidth="1"/>
    <col min="6404" max="6404" width="13.1796875" style="1" customWidth="1"/>
    <col min="6405" max="6405" width="5.6328125" style="1" bestFit="1" customWidth="1"/>
    <col min="6406" max="6406" width="4.81640625" style="1" customWidth="1"/>
    <col min="6407" max="6407" width="4.6328125" style="1" customWidth="1"/>
    <col min="6408" max="6408" width="5" style="1" customWidth="1"/>
    <col min="6409" max="6417" width="4.1796875" style="1" customWidth="1"/>
    <col min="6418" max="6418" width="4" style="1" customWidth="1"/>
    <col min="6419" max="6426" width="4.1796875" style="1" customWidth="1"/>
    <col min="6427" max="6427" width="4.453125" style="1" bestFit="1" customWidth="1"/>
    <col min="6428" max="6428" width="3.6328125" style="1" customWidth="1"/>
    <col min="6429" max="6429" width="4.6328125" style="1" customWidth="1"/>
    <col min="6430" max="6430" width="3.1796875" style="1" customWidth="1"/>
    <col min="6431" max="6656" width="9" style="1"/>
    <col min="6657" max="6658" width="0" style="1" hidden="1" customWidth="1"/>
    <col min="6659" max="6659" width="5.1796875" style="1" customWidth="1"/>
    <col min="6660" max="6660" width="13.1796875" style="1" customWidth="1"/>
    <col min="6661" max="6661" width="5.6328125" style="1" bestFit="1" customWidth="1"/>
    <col min="6662" max="6662" width="4.81640625" style="1" customWidth="1"/>
    <col min="6663" max="6663" width="4.6328125" style="1" customWidth="1"/>
    <col min="6664" max="6664" width="5" style="1" customWidth="1"/>
    <col min="6665" max="6673" width="4.1796875" style="1" customWidth="1"/>
    <col min="6674" max="6674" width="4" style="1" customWidth="1"/>
    <col min="6675" max="6682" width="4.1796875" style="1" customWidth="1"/>
    <col min="6683" max="6683" width="4.453125" style="1" bestFit="1" customWidth="1"/>
    <col min="6684" max="6684" width="3.6328125" style="1" customWidth="1"/>
    <col min="6685" max="6685" width="4.6328125" style="1" customWidth="1"/>
    <col min="6686" max="6686" width="3.1796875" style="1" customWidth="1"/>
    <col min="6687" max="6912" width="9" style="1"/>
    <col min="6913" max="6914" width="0" style="1" hidden="1" customWidth="1"/>
    <col min="6915" max="6915" width="5.1796875" style="1" customWidth="1"/>
    <col min="6916" max="6916" width="13.1796875" style="1" customWidth="1"/>
    <col min="6917" max="6917" width="5.6328125" style="1" bestFit="1" customWidth="1"/>
    <col min="6918" max="6918" width="4.81640625" style="1" customWidth="1"/>
    <col min="6919" max="6919" width="4.6328125" style="1" customWidth="1"/>
    <col min="6920" max="6920" width="5" style="1" customWidth="1"/>
    <col min="6921" max="6929" width="4.1796875" style="1" customWidth="1"/>
    <col min="6930" max="6930" width="4" style="1" customWidth="1"/>
    <col min="6931" max="6938" width="4.1796875" style="1" customWidth="1"/>
    <col min="6939" max="6939" width="4.453125" style="1" bestFit="1" customWidth="1"/>
    <col min="6940" max="6940" width="3.6328125" style="1" customWidth="1"/>
    <col min="6941" max="6941" width="4.6328125" style="1" customWidth="1"/>
    <col min="6942" max="6942" width="3.1796875" style="1" customWidth="1"/>
    <col min="6943" max="7168" width="9" style="1"/>
    <col min="7169" max="7170" width="0" style="1" hidden="1" customWidth="1"/>
    <col min="7171" max="7171" width="5.1796875" style="1" customWidth="1"/>
    <col min="7172" max="7172" width="13.1796875" style="1" customWidth="1"/>
    <col min="7173" max="7173" width="5.6328125" style="1" bestFit="1" customWidth="1"/>
    <col min="7174" max="7174" width="4.81640625" style="1" customWidth="1"/>
    <col min="7175" max="7175" width="4.6328125" style="1" customWidth="1"/>
    <col min="7176" max="7176" width="5" style="1" customWidth="1"/>
    <col min="7177" max="7185" width="4.1796875" style="1" customWidth="1"/>
    <col min="7186" max="7186" width="4" style="1" customWidth="1"/>
    <col min="7187" max="7194" width="4.1796875" style="1" customWidth="1"/>
    <col min="7195" max="7195" width="4.453125" style="1" bestFit="1" customWidth="1"/>
    <col min="7196" max="7196" width="3.6328125" style="1" customWidth="1"/>
    <col min="7197" max="7197" width="4.6328125" style="1" customWidth="1"/>
    <col min="7198" max="7198" width="3.1796875" style="1" customWidth="1"/>
    <col min="7199" max="7424" width="9" style="1"/>
    <col min="7425" max="7426" width="0" style="1" hidden="1" customWidth="1"/>
    <col min="7427" max="7427" width="5.1796875" style="1" customWidth="1"/>
    <col min="7428" max="7428" width="13.1796875" style="1" customWidth="1"/>
    <col min="7429" max="7429" width="5.6328125" style="1" bestFit="1" customWidth="1"/>
    <col min="7430" max="7430" width="4.81640625" style="1" customWidth="1"/>
    <col min="7431" max="7431" width="4.6328125" style="1" customWidth="1"/>
    <col min="7432" max="7432" width="5" style="1" customWidth="1"/>
    <col min="7433" max="7441" width="4.1796875" style="1" customWidth="1"/>
    <col min="7442" max="7442" width="4" style="1" customWidth="1"/>
    <col min="7443" max="7450" width="4.1796875" style="1" customWidth="1"/>
    <col min="7451" max="7451" width="4.453125" style="1" bestFit="1" customWidth="1"/>
    <col min="7452" max="7452" width="3.6328125" style="1" customWidth="1"/>
    <col min="7453" max="7453" width="4.6328125" style="1" customWidth="1"/>
    <col min="7454" max="7454" width="3.1796875" style="1" customWidth="1"/>
    <col min="7455" max="7680" width="9" style="1"/>
    <col min="7681" max="7682" width="0" style="1" hidden="1" customWidth="1"/>
    <col min="7683" max="7683" width="5.1796875" style="1" customWidth="1"/>
    <col min="7684" max="7684" width="13.1796875" style="1" customWidth="1"/>
    <col min="7685" max="7685" width="5.6328125" style="1" bestFit="1" customWidth="1"/>
    <col min="7686" max="7686" width="4.81640625" style="1" customWidth="1"/>
    <col min="7687" max="7687" width="4.6328125" style="1" customWidth="1"/>
    <col min="7688" max="7688" width="5" style="1" customWidth="1"/>
    <col min="7689" max="7697" width="4.1796875" style="1" customWidth="1"/>
    <col min="7698" max="7698" width="4" style="1" customWidth="1"/>
    <col min="7699" max="7706" width="4.1796875" style="1" customWidth="1"/>
    <col min="7707" max="7707" width="4.453125" style="1" bestFit="1" customWidth="1"/>
    <col min="7708" max="7708" width="3.6328125" style="1" customWidth="1"/>
    <col min="7709" max="7709" width="4.6328125" style="1" customWidth="1"/>
    <col min="7710" max="7710" width="3.1796875" style="1" customWidth="1"/>
    <col min="7711" max="7936" width="9" style="1"/>
    <col min="7937" max="7938" width="0" style="1" hidden="1" customWidth="1"/>
    <col min="7939" max="7939" width="5.1796875" style="1" customWidth="1"/>
    <col min="7940" max="7940" width="13.1796875" style="1" customWidth="1"/>
    <col min="7941" max="7941" width="5.6328125" style="1" bestFit="1" customWidth="1"/>
    <col min="7942" max="7942" width="4.81640625" style="1" customWidth="1"/>
    <col min="7943" max="7943" width="4.6328125" style="1" customWidth="1"/>
    <col min="7944" max="7944" width="5" style="1" customWidth="1"/>
    <col min="7945" max="7953" width="4.1796875" style="1" customWidth="1"/>
    <col min="7954" max="7954" width="4" style="1" customWidth="1"/>
    <col min="7955" max="7962" width="4.1796875" style="1" customWidth="1"/>
    <col min="7963" max="7963" width="4.453125" style="1" bestFit="1" customWidth="1"/>
    <col min="7964" max="7964" width="3.6328125" style="1" customWidth="1"/>
    <col min="7965" max="7965" width="4.6328125" style="1" customWidth="1"/>
    <col min="7966" max="7966" width="3.1796875" style="1" customWidth="1"/>
    <col min="7967" max="8192" width="9" style="1"/>
    <col min="8193" max="8194" width="0" style="1" hidden="1" customWidth="1"/>
    <col min="8195" max="8195" width="5.1796875" style="1" customWidth="1"/>
    <col min="8196" max="8196" width="13.1796875" style="1" customWidth="1"/>
    <col min="8197" max="8197" width="5.6328125" style="1" bestFit="1" customWidth="1"/>
    <col min="8198" max="8198" width="4.81640625" style="1" customWidth="1"/>
    <col min="8199" max="8199" width="4.6328125" style="1" customWidth="1"/>
    <col min="8200" max="8200" width="5" style="1" customWidth="1"/>
    <col min="8201" max="8209" width="4.1796875" style="1" customWidth="1"/>
    <col min="8210" max="8210" width="4" style="1" customWidth="1"/>
    <col min="8211" max="8218" width="4.1796875" style="1" customWidth="1"/>
    <col min="8219" max="8219" width="4.453125" style="1" bestFit="1" customWidth="1"/>
    <col min="8220" max="8220" width="3.6328125" style="1" customWidth="1"/>
    <col min="8221" max="8221" width="4.6328125" style="1" customWidth="1"/>
    <col min="8222" max="8222" width="3.1796875" style="1" customWidth="1"/>
    <col min="8223" max="8448" width="9" style="1"/>
    <col min="8449" max="8450" width="0" style="1" hidden="1" customWidth="1"/>
    <col min="8451" max="8451" width="5.1796875" style="1" customWidth="1"/>
    <col min="8452" max="8452" width="13.1796875" style="1" customWidth="1"/>
    <col min="8453" max="8453" width="5.6328125" style="1" bestFit="1" customWidth="1"/>
    <col min="8454" max="8454" width="4.81640625" style="1" customWidth="1"/>
    <col min="8455" max="8455" width="4.6328125" style="1" customWidth="1"/>
    <col min="8456" max="8456" width="5" style="1" customWidth="1"/>
    <col min="8457" max="8465" width="4.1796875" style="1" customWidth="1"/>
    <col min="8466" max="8466" width="4" style="1" customWidth="1"/>
    <col min="8467" max="8474" width="4.1796875" style="1" customWidth="1"/>
    <col min="8475" max="8475" width="4.453125" style="1" bestFit="1" customWidth="1"/>
    <col min="8476" max="8476" width="3.6328125" style="1" customWidth="1"/>
    <col min="8477" max="8477" width="4.6328125" style="1" customWidth="1"/>
    <col min="8478" max="8478" width="3.1796875" style="1" customWidth="1"/>
    <col min="8479" max="8704" width="9" style="1"/>
    <col min="8705" max="8706" width="0" style="1" hidden="1" customWidth="1"/>
    <col min="8707" max="8707" width="5.1796875" style="1" customWidth="1"/>
    <col min="8708" max="8708" width="13.1796875" style="1" customWidth="1"/>
    <col min="8709" max="8709" width="5.6328125" style="1" bestFit="1" customWidth="1"/>
    <col min="8710" max="8710" width="4.81640625" style="1" customWidth="1"/>
    <col min="8711" max="8711" width="4.6328125" style="1" customWidth="1"/>
    <col min="8712" max="8712" width="5" style="1" customWidth="1"/>
    <col min="8713" max="8721" width="4.1796875" style="1" customWidth="1"/>
    <col min="8722" max="8722" width="4" style="1" customWidth="1"/>
    <col min="8723" max="8730" width="4.1796875" style="1" customWidth="1"/>
    <col min="8731" max="8731" width="4.453125" style="1" bestFit="1" customWidth="1"/>
    <col min="8732" max="8732" width="3.6328125" style="1" customWidth="1"/>
    <col min="8733" max="8733" width="4.6328125" style="1" customWidth="1"/>
    <col min="8734" max="8734" width="3.1796875" style="1" customWidth="1"/>
    <col min="8735" max="8960" width="9" style="1"/>
    <col min="8961" max="8962" width="0" style="1" hidden="1" customWidth="1"/>
    <col min="8963" max="8963" width="5.1796875" style="1" customWidth="1"/>
    <col min="8964" max="8964" width="13.1796875" style="1" customWidth="1"/>
    <col min="8965" max="8965" width="5.6328125" style="1" bestFit="1" customWidth="1"/>
    <col min="8966" max="8966" width="4.81640625" style="1" customWidth="1"/>
    <col min="8967" max="8967" width="4.6328125" style="1" customWidth="1"/>
    <col min="8968" max="8968" width="5" style="1" customWidth="1"/>
    <col min="8969" max="8977" width="4.1796875" style="1" customWidth="1"/>
    <col min="8978" max="8978" width="4" style="1" customWidth="1"/>
    <col min="8979" max="8986" width="4.1796875" style="1" customWidth="1"/>
    <col min="8987" max="8987" width="4.453125" style="1" bestFit="1" customWidth="1"/>
    <col min="8988" max="8988" width="3.6328125" style="1" customWidth="1"/>
    <col min="8989" max="8989" width="4.6328125" style="1" customWidth="1"/>
    <col min="8990" max="8990" width="3.1796875" style="1" customWidth="1"/>
    <col min="8991" max="9216" width="9" style="1"/>
    <col min="9217" max="9218" width="0" style="1" hidden="1" customWidth="1"/>
    <col min="9219" max="9219" width="5.1796875" style="1" customWidth="1"/>
    <col min="9220" max="9220" width="13.1796875" style="1" customWidth="1"/>
    <col min="9221" max="9221" width="5.6328125" style="1" bestFit="1" customWidth="1"/>
    <col min="9222" max="9222" width="4.81640625" style="1" customWidth="1"/>
    <col min="9223" max="9223" width="4.6328125" style="1" customWidth="1"/>
    <col min="9224" max="9224" width="5" style="1" customWidth="1"/>
    <col min="9225" max="9233" width="4.1796875" style="1" customWidth="1"/>
    <col min="9234" max="9234" width="4" style="1" customWidth="1"/>
    <col min="9235" max="9242" width="4.1796875" style="1" customWidth="1"/>
    <col min="9243" max="9243" width="4.453125" style="1" bestFit="1" customWidth="1"/>
    <col min="9244" max="9244" width="3.6328125" style="1" customWidth="1"/>
    <col min="9245" max="9245" width="4.6328125" style="1" customWidth="1"/>
    <col min="9246" max="9246" width="3.1796875" style="1" customWidth="1"/>
    <col min="9247" max="9472" width="9" style="1"/>
    <col min="9473" max="9474" width="0" style="1" hidden="1" customWidth="1"/>
    <col min="9475" max="9475" width="5.1796875" style="1" customWidth="1"/>
    <col min="9476" max="9476" width="13.1796875" style="1" customWidth="1"/>
    <col min="9477" max="9477" width="5.6328125" style="1" bestFit="1" customWidth="1"/>
    <col min="9478" max="9478" width="4.81640625" style="1" customWidth="1"/>
    <col min="9479" max="9479" width="4.6328125" style="1" customWidth="1"/>
    <col min="9480" max="9480" width="5" style="1" customWidth="1"/>
    <col min="9481" max="9489" width="4.1796875" style="1" customWidth="1"/>
    <col min="9490" max="9490" width="4" style="1" customWidth="1"/>
    <col min="9491" max="9498" width="4.1796875" style="1" customWidth="1"/>
    <col min="9499" max="9499" width="4.453125" style="1" bestFit="1" customWidth="1"/>
    <col min="9500" max="9500" width="3.6328125" style="1" customWidth="1"/>
    <col min="9501" max="9501" width="4.6328125" style="1" customWidth="1"/>
    <col min="9502" max="9502" width="3.1796875" style="1" customWidth="1"/>
    <col min="9503" max="9728" width="9" style="1"/>
    <col min="9729" max="9730" width="0" style="1" hidden="1" customWidth="1"/>
    <col min="9731" max="9731" width="5.1796875" style="1" customWidth="1"/>
    <col min="9732" max="9732" width="13.1796875" style="1" customWidth="1"/>
    <col min="9733" max="9733" width="5.6328125" style="1" bestFit="1" customWidth="1"/>
    <col min="9734" max="9734" width="4.81640625" style="1" customWidth="1"/>
    <col min="9735" max="9735" width="4.6328125" style="1" customWidth="1"/>
    <col min="9736" max="9736" width="5" style="1" customWidth="1"/>
    <col min="9737" max="9745" width="4.1796875" style="1" customWidth="1"/>
    <col min="9746" max="9746" width="4" style="1" customWidth="1"/>
    <col min="9747" max="9754" width="4.1796875" style="1" customWidth="1"/>
    <col min="9755" max="9755" width="4.453125" style="1" bestFit="1" customWidth="1"/>
    <col min="9756" max="9756" width="3.6328125" style="1" customWidth="1"/>
    <col min="9757" max="9757" width="4.6328125" style="1" customWidth="1"/>
    <col min="9758" max="9758" width="3.1796875" style="1" customWidth="1"/>
    <col min="9759" max="9984" width="9" style="1"/>
    <col min="9985" max="9986" width="0" style="1" hidden="1" customWidth="1"/>
    <col min="9987" max="9987" width="5.1796875" style="1" customWidth="1"/>
    <col min="9988" max="9988" width="13.1796875" style="1" customWidth="1"/>
    <col min="9989" max="9989" width="5.6328125" style="1" bestFit="1" customWidth="1"/>
    <col min="9990" max="9990" width="4.81640625" style="1" customWidth="1"/>
    <col min="9991" max="9991" width="4.6328125" style="1" customWidth="1"/>
    <col min="9992" max="9992" width="5" style="1" customWidth="1"/>
    <col min="9993" max="10001" width="4.1796875" style="1" customWidth="1"/>
    <col min="10002" max="10002" width="4" style="1" customWidth="1"/>
    <col min="10003" max="10010" width="4.1796875" style="1" customWidth="1"/>
    <col min="10011" max="10011" width="4.453125" style="1" bestFit="1" customWidth="1"/>
    <col min="10012" max="10012" width="3.6328125" style="1" customWidth="1"/>
    <col min="10013" max="10013" width="4.6328125" style="1" customWidth="1"/>
    <col min="10014" max="10014" width="3.1796875" style="1" customWidth="1"/>
    <col min="10015" max="10240" width="9" style="1"/>
    <col min="10241" max="10242" width="0" style="1" hidden="1" customWidth="1"/>
    <col min="10243" max="10243" width="5.1796875" style="1" customWidth="1"/>
    <col min="10244" max="10244" width="13.1796875" style="1" customWidth="1"/>
    <col min="10245" max="10245" width="5.6328125" style="1" bestFit="1" customWidth="1"/>
    <col min="10246" max="10246" width="4.81640625" style="1" customWidth="1"/>
    <col min="10247" max="10247" width="4.6328125" style="1" customWidth="1"/>
    <col min="10248" max="10248" width="5" style="1" customWidth="1"/>
    <col min="10249" max="10257" width="4.1796875" style="1" customWidth="1"/>
    <col min="10258" max="10258" width="4" style="1" customWidth="1"/>
    <col min="10259" max="10266" width="4.1796875" style="1" customWidth="1"/>
    <col min="10267" max="10267" width="4.453125" style="1" bestFit="1" customWidth="1"/>
    <col min="10268" max="10268" width="3.6328125" style="1" customWidth="1"/>
    <col min="10269" max="10269" width="4.6328125" style="1" customWidth="1"/>
    <col min="10270" max="10270" width="3.1796875" style="1" customWidth="1"/>
    <col min="10271" max="10496" width="9" style="1"/>
    <col min="10497" max="10498" width="0" style="1" hidden="1" customWidth="1"/>
    <col min="10499" max="10499" width="5.1796875" style="1" customWidth="1"/>
    <col min="10500" max="10500" width="13.1796875" style="1" customWidth="1"/>
    <col min="10501" max="10501" width="5.6328125" style="1" bestFit="1" customWidth="1"/>
    <col min="10502" max="10502" width="4.81640625" style="1" customWidth="1"/>
    <col min="10503" max="10503" width="4.6328125" style="1" customWidth="1"/>
    <col min="10504" max="10504" width="5" style="1" customWidth="1"/>
    <col min="10505" max="10513" width="4.1796875" style="1" customWidth="1"/>
    <col min="10514" max="10514" width="4" style="1" customWidth="1"/>
    <col min="10515" max="10522" width="4.1796875" style="1" customWidth="1"/>
    <col min="10523" max="10523" width="4.453125" style="1" bestFit="1" customWidth="1"/>
    <col min="10524" max="10524" width="3.6328125" style="1" customWidth="1"/>
    <col min="10525" max="10525" width="4.6328125" style="1" customWidth="1"/>
    <col min="10526" max="10526" width="3.1796875" style="1" customWidth="1"/>
    <col min="10527" max="10752" width="9" style="1"/>
    <col min="10753" max="10754" width="0" style="1" hidden="1" customWidth="1"/>
    <col min="10755" max="10755" width="5.1796875" style="1" customWidth="1"/>
    <col min="10756" max="10756" width="13.1796875" style="1" customWidth="1"/>
    <col min="10757" max="10757" width="5.6328125" style="1" bestFit="1" customWidth="1"/>
    <col min="10758" max="10758" width="4.81640625" style="1" customWidth="1"/>
    <col min="10759" max="10759" width="4.6328125" style="1" customWidth="1"/>
    <col min="10760" max="10760" width="5" style="1" customWidth="1"/>
    <col min="10761" max="10769" width="4.1796875" style="1" customWidth="1"/>
    <col min="10770" max="10770" width="4" style="1" customWidth="1"/>
    <col min="10771" max="10778" width="4.1796875" style="1" customWidth="1"/>
    <col min="10779" max="10779" width="4.453125" style="1" bestFit="1" customWidth="1"/>
    <col min="10780" max="10780" width="3.6328125" style="1" customWidth="1"/>
    <col min="10781" max="10781" width="4.6328125" style="1" customWidth="1"/>
    <col min="10782" max="10782" width="3.1796875" style="1" customWidth="1"/>
    <col min="10783" max="11008" width="9" style="1"/>
    <col min="11009" max="11010" width="0" style="1" hidden="1" customWidth="1"/>
    <col min="11011" max="11011" width="5.1796875" style="1" customWidth="1"/>
    <col min="11012" max="11012" width="13.1796875" style="1" customWidth="1"/>
    <col min="11013" max="11013" width="5.6328125" style="1" bestFit="1" customWidth="1"/>
    <col min="11014" max="11014" width="4.81640625" style="1" customWidth="1"/>
    <col min="11015" max="11015" width="4.6328125" style="1" customWidth="1"/>
    <col min="11016" max="11016" width="5" style="1" customWidth="1"/>
    <col min="11017" max="11025" width="4.1796875" style="1" customWidth="1"/>
    <col min="11026" max="11026" width="4" style="1" customWidth="1"/>
    <col min="11027" max="11034" width="4.1796875" style="1" customWidth="1"/>
    <col min="11035" max="11035" width="4.453125" style="1" bestFit="1" customWidth="1"/>
    <col min="11036" max="11036" width="3.6328125" style="1" customWidth="1"/>
    <col min="11037" max="11037" width="4.6328125" style="1" customWidth="1"/>
    <col min="11038" max="11038" width="3.1796875" style="1" customWidth="1"/>
    <col min="11039" max="11264" width="9" style="1"/>
    <col min="11265" max="11266" width="0" style="1" hidden="1" customWidth="1"/>
    <col min="11267" max="11267" width="5.1796875" style="1" customWidth="1"/>
    <col min="11268" max="11268" width="13.1796875" style="1" customWidth="1"/>
    <col min="11269" max="11269" width="5.6328125" style="1" bestFit="1" customWidth="1"/>
    <col min="11270" max="11270" width="4.81640625" style="1" customWidth="1"/>
    <col min="11271" max="11271" width="4.6328125" style="1" customWidth="1"/>
    <col min="11272" max="11272" width="5" style="1" customWidth="1"/>
    <col min="11273" max="11281" width="4.1796875" style="1" customWidth="1"/>
    <col min="11282" max="11282" width="4" style="1" customWidth="1"/>
    <col min="11283" max="11290" width="4.1796875" style="1" customWidth="1"/>
    <col min="11291" max="11291" width="4.453125" style="1" bestFit="1" customWidth="1"/>
    <col min="11292" max="11292" width="3.6328125" style="1" customWidth="1"/>
    <col min="11293" max="11293" width="4.6328125" style="1" customWidth="1"/>
    <col min="11294" max="11294" width="3.1796875" style="1" customWidth="1"/>
    <col min="11295" max="11520" width="9" style="1"/>
    <col min="11521" max="11522" width="0" style="1" hidden="1" customWidth="1"/>
    <col min="11523" max="11523" width="5.1796875" style="1" customWidth="1"/>
    <col min="11524" max="11524" width="13.1796875" style="1" customWidth="1"/>
    <col min="11525" max="11525" width="5.6328125" style="1" bestFit="1" customWidth="1"/>
    <col min="11526" max="11526" width="4.81640625" style="1" customWidth="1"/>
    <col min="11527" max="11527" width="4.6328125" style="1" customWidth="1"/>
    <col min="11528" max="11528" width="5" style="1" customWidth="1"/>
    <col min="11529" max="11537" width="4.1796875" style="1" customWidth="1"/>
    <col min="11538" max="11538" width="4" style="1" customWidth="1"/>
    <col min="11539" max="11546" width="4.1796875" style="1" customWidth="1"/>
    <col min="11547" max="11547" width="4.453125" style="1" bestFit="1" customWidth="1"/>
    <col min="11548" max="11548" width="3.6328125" style="1" customWidth="1"/>
    <col min="11549" max="11549" width="4.6328125" style="1" customWidth="1"/>
    <col min="11550" max="11550" width="3.1796875" style="1" customWidth="1"/>
    <col min="11551" max="11776" width="9" style="1"/>
    <col min="11777" max="11778" width="0" style="1" hidden="1" customWidth="1"/>
    <col min="11779" max="11779" width="5.1796875" style="1" customWidth="1"/>
    <col min="11780" max="11780" width="13.1796875" style="1" customWidth="1"/>
    <col min="11781" max="11781" width="5.6328125" style="1" bestFit="1" customWidth="1"/>
    <col min="11782" max="11782" width="4.81640625" style="1" customWidth="1"/>
    <col min="11783" max="11783" width="4.6328125" style="1" customWidth="1"/>
    <col min="11784" max="11784" width="5" style="1" customWidth="1"/>
    <col min="11785" max="11793" width="4.1796875" style="1" customWidth="1"/>
    <col min="11794" max="11794" width="4" style="1" customWidth="1"/>
    <col min="11795" max="11802" width="4.1796875" style="1" customWidth="1"/>
    <col min="11803" max="11803" width="4.453125" style="1" bestFit="1" customWidth="1"/>
    <col min="11804" max="11804" width="3.6328125" style="1" customWidth="1"/>
    <col min="11805" max="11805" width="4.6328125" style="1" customWidth="1"/>
    <col min="11806" max="11806" width="3.1796875" style="1" customWidth="1"/>
    <col min="11807" max="12032" width="9" style="1"/>
    <col min="12033" max="12034" width="0" style="1" hidden="1" customWidth="1"/>
    <col min="12035" max="12035" width="5.1796875" style="1" customWidth="1"/>
    <col min="12036" max="12036" width="13.1796875" style="1" customWidth="1"/>
    <col min="12037" max="12037" width="5.6328125" style="1" bestFit="1" customWidth="1"/>
    <col min="12038" max="12038" width="4.81640625" style="1" customWidth="1"/>
    <col min="12039" max="12039" width="4.6328125" style="1" customWidth="1"/>
    <col min="12040" max="12040" width="5" style="1" customWidth="1"/>
    <col min="12041" max="12049" width="4.1796875" style="1" customWidth="1"/>
    <col min="12050" max="12050" width="4" style="1" customWidth="1"/>
    <col min="12051" max="12058" width="4.1796875" style="1" customWidth="1"/>
    <col min="12059" max="12059" width="4.453125" style="1" bestFit="1" customWidth="1"/>
    <col min="12060" max="12060" width="3.6328125" style="1" customWidth="1"/>
    <col min="12061" max="12061" width="4.6328125" style="1" customWidth="1"/>
    <col min="12062" max="12062" width="3.1796875" style="1" customWidth="1"/>
    <col min="12063" max="12288" width="9" style="1"/>
    <col min="12289" max="12290" width="0" style="1" hidden="1" customWidth="1"/>
    <col min="12291" max="12291" width="5.1796875" style="1" customWidth="1"/>
    <col min="12292" max="12292" width="13.1796875" style="1" customWidth="1"/>
    <col min="12293" max="12293" width="5.6328125" style="1" bestFit="1" customWidth="1"/>
    <col min="12294" max="12294" width="4.81640625" style="1" customWidth="1"/>
    <col min="12295" max="12295" width="4.6328125" style="1" customWidth="1"/>
    <col min="12296" max="12296" width="5" style="1" customWidth="1"/>
    <col min="12297" max="12305" width="4.1796875" style="1" customWidth="1"/>
    <col min="12306" max="12306" width="4" style="1" customWidth="1"/>
    <col min="12307" max="12314" width="4.1796875" style="1" customWidth="1"/>
    <col min="12315" max="12315" width="4.453125" style="1" bestFit="1" customWidth="1"/>
    <col min="12316" max="12316" width="3.6328125" style="1" customWidth="1"/>
    <col min="12317" max="12317" width="4.6328125" style="1" customWidth="1"/>
    <col min="12318" max="12318" width="3.1796875" style="1" customWidth="1"/>
    <col min="12319" max="12544" width="9" style="1"/>
    <col min="12545" max="12546" width="0" style="1" hidden="1" customWidth="1"/>
    <col min="12547" max="12547" width="5.1796875" style="1" customWidth="1"/>
    <col min="12548" max="12548" width="13.1796875" style="1" customWidth="1"/>
    <col min="12549" max="12549" width="5.6328125" style="1" bestFit="1" customWidth="1"/>
    <col min="12550" max="12550" width="4.81640625" style="1" customWidth="1"/>
    <col min="12551" max="12551" width="4.6328125" style="1" customWidth="1"/>
    <col min="12552" max="12552" width="5" style="1" customWidth="1"/>
    <col min="12553" max="12561" width="4.1796875" style="1" customWidth="1"/>
    <col min="12562" max="12562" width="4" style="1" customWidth="1"/>
    <col min="12563" max="12570" width="4.1796875" style="1" customWidth="1"/>
    <col min="12571" max="12571" width="4.453125" style="1" bestFit="1" customWidth="1"/>
    <col min="12572" max="12572" width="3.6328125" style="1" customWidth="1"/>
    <col min="12573" max="12573" width="4.6328125" style="1" customWidth="1"/>
    <col min="12574" max="12574" width="3.1796875" style="1" customWidth="1"/>
    <col min="12575" max="12800" width="9" style="1"/>
    <col min="12801" max="12802" width="0" style="1" hidden="1" customWidth="1"/>
    <col min="12803" max="12803" width="5.1796875" style="1" customWidth="1"/>
    <col min="12804" max="12804" width="13.1796875" style="1" customWidth="1"/>
    <col min="12805" max="12805" width="5.6328125" style="1" bestFit="1" customWidth="1"/>
    <col min="12806" max="12806" width="4.81640625" style="1" customWidth="1"/>
    <col min="12807" max="12807" width="4.6328125" style="1" customWidth="1"/>
    <col min="12808" max="12808" width="5" style="1" customWidth="1"/>
    <col min="12809" max="12817" width="4.1796875" style="1" customWidth="1"/>
    <col min="12818" max="12818" width="4" style="1" customWidth="1"/>
    <col min="12819" max="12826" width="4.1796875" style="1" customWidth="1"/>
    <col min="12827" max="12827" width="4.453125" style="1" bestFit="1" customWidth="1"/>
    <col min="12828" max="12828" width="3.6328125" style="1" customWidth="1"/>
    <col min="12829" max="12829" width="4.6328125" style="1" customWidth="1"/>
    <col min="12830" max="12830" width="3.1796875" style="1" customWidth="1"/>
    <col min="12831" max="13056" width="9" style="1"/>
    <col min="13057" max="13058" width="0" style="1" hidden="1" customWidth="1"/>
    <col min="13059" max="13059" width="5.1796875" style="1" customWidth="1"/>
    <col min="13060" max="13060" width="13.1796875" style="1" customWidth="1"/>
    <col min="13061" max="13061" width="5.6328125" style="1" bestFit="1" customWidth="1"/>
    <col min="13062" max="13062" width="4.81640625" style="1" customWidth="1"/>
    <col min="13063" max="13063" width="4.6328125" style="1" customWidth="1"/>
    <col min="13064" max="13064" width="5" style="1" customWidth="1"/>
    <col min="13065" max="13073" width="4.1796875" style="1" customWidth="1"/>
    <col min="13074" max="13074" width="4" style="1" customWidth="1"/>
    <col min="13075" max="13082" width="4.1796875" style="1" customWidth="1"/>
    <col min="13083" max="13083" width="4.453125" style="1" bestFit="1" customWidth="1"/>
    <col min="13084" max="13084" width="3.6328125" style="1" customWidth="1"/>
    <col min="13085" max="13085" width="4.6328125" style="1" customWidth="1"/>
    <col min="13086" max="13086" width="3.1796875" style="1" customWidth="1"/>
    <col min="13087" max="13312" width="9" style="1"/>
    <col min="13313" max="13314" width="0" style="1" hidden="1" customWidth="1"/>
    <col min="13315" max="13315" width="5.1796875" style="1" customWidth="1"/>
    <col min="13316" max="13316" width="13.1796875" style="1" customWidth="1"/>
    <col min="13317" max="13317" width="5.6328125" style="1" bestFit="1" customWidth="1"/>
    <col min="13318" max="13318" width="4.81640625" style="1" customWidth="1"/>
    <col min="13319" max="13319" width="4.6328125" style="1" customWidth="1"/>
    <col min="13320" max="13320" width="5" style="1" customWidth="1"/>
    <col min="13321" max="13329" width="4.1796875" style="1" customWidth="1"/>
    <col min="13330" max="13330" width="4" style="1" customWidth="1"/>
    <col min="13331" max="13338" width="4.1796875" style="1" customWidth="1"/>
    <col min="13339" max="13339" width="4.453125" style="1" bestFit="1" customWidth="1"/>
    <col min="13340" max="13340" width="3.6328125" style="1" customWidth="1"/>
    <col min="13341" max="13341" width="4.6328125" style="1" customWidth="1"/>
    <col min="13342" max="13342" width="3.1796875" style="1" customWidth="1"/>
    <col min="13343" max="13568" width="9" style="1"/>
    <col min="13569" max="13570" width="0" style="1" hidden="1" customWidth="1"/>
    <col min="13571" max="13571" width="5.1796875" style="1" customWidth="1"/>
    <col min="13572" max="13572" width="13.1796875" style="1" customWidth="1"/>
    <col min="13573" max="13573" width="5.6328125" style="1" bestFit="1" customWidth="1"/>
    <col min="13574" max="13574" width="4.81640625" style="1" customWidth="1"/>
    <col min="13575" max="13575" width="4.6328125" style="1" customWidth="1"/>
    <col min="13576" max="13576" width="5" style="1" customWidth="1"/>
    <col min="13577" max="13585" width="4.1796875" style="1" customWidth="1"/>
    <col min="13586" max="13586" width="4" style="1" customWidth="1"/>
    <col min="13587" max="13594" width="4.1796875" style="1" customWidth="1"/>
    <col min="13595" max="13595" width="4.453125" style="1" bestFit="1" customWidth="1"/>
    <col min="13596" max="13596" width="3.6328125" style="1" customWidth="1"/>
    <col min="13597" max="13597" width="4.6328125" style="1" customWidth="1"/>
    <col min="13598" max="13598" width="3.1796875" style="1" customWidth="1"/>
    <col min="13599" max="13824" width="9" style="1"/>
    <col min="13825" max="13826" width="0" style="1" hidden="1" customWidth="1"/>
    <col min="13827" max="13827" width="5.1796875" style="1" customWidth="1"/>
    <col min="13828" max="13828" width="13.1796875" style="1" customWidth="1"/>
    <col min="13829" max="13829" width="5.6328125" style="1" bestFit="1" customWidth="1"/>
    <col min="13830" max="13830" width="4.81640625" style="1" customWidth="1"/>
    <col min="13831" max="13831" width="4.6328125" style="1" customWidth="1"/>
    <col min="13832" max="13832" width="5" style="1" customWidth="1"/>
    <col min="13833" max="13841" width="4.1796875" style="1" customWidth="1"/>
    <col min="13842" max="13842" width="4" style="1" customWidth="1"/>
    <col min="13843" max="13850" width="4.1796875" style="1" customWidth="1"/>
    <col min="13851" max="13851" width="4.453125" style="1" bestFit="1" customWidth="1"/>
    <col min="13852" max="13852" width="3.6328125" style="1" customWidth="1"/>
    <col min="13853" max="13853" width="4.6328125" style="1" customWidth="1"/>
    <col min="13854" max="13854" width="3.1796875" style="1" customWidth="1"/>
    <col min="13855" max="14080" width="9" style="1"/>
    <col min="14081" max="14082" width="0" style="1" hidden="1" customWidth="1"/>
    <col min="14083" max="14083" width="5.1796875" style="1" customWidth="1"/>
    <col min="14084" max="14084" width="13.1796875" style="1" customWidth="1"/>
    <col min="14085" max="14085" width="5.6328125" style="1" bestFit="1" customWidth="1"/>
    <col min="14086" max="14086" width="4.81640625" style="1" customWidth="1"/>
    <col min="14087" max="14087" width="4.6328125" style="1" customWidth="1"/>
    <col min="14088" max="14088" width="5" style="1" customWidth="1"/>
    <col min="14089" max="14097" width="4.1796875" style="1" customWidth="1"/>
    <col min="14098" max="14098" width="4" style="1" customWidth="1"/>
    <col min="14099" max="14106" width="4.1796875" style="1" customWidth="1"/>
    <col min="14107" max="14107" width="4.453125" style="1" bestFit="1" customWidth="1"/>
    <col min="14108" max="14108" width="3.6328125" style="1" customWidth="1"/>
    <col min="14109" max="14109" width="4.6328125" style="1" customWidth="1"/>
    <col min="14110" max="14110" width="3.1796875" style="1" customWidth="1"/>
    <col min="14111" max="14336" width="9" style="1"/>
    <col min="14337" max="14338" width="0" style="1" hidden="1" customWidth="1"/>
    <col min="14339" max="14339" width="5.1796875" style="1" customWidth="1"/>
    <col min="14340" max="14340" width="13.1796875" style="1" customWidth="1"/>
    <col min="14341" max="14341" width="5.6328125" style="1" bestFit="1" customWidth="1"/>
    <col min="14342" max="14342" width="4.81640625" style="1" customWidth="1"/>
    <col min="14343" max="14343" width="4.6328125" style="1" customWidth="1"/>
    <col min="14344" max="14344" width="5" style="1" customWidth="1"/>
    <col min="14345" max="14353" width="4.1796875" style="1" customWidth="1"/>
    <col min="14354" max="14354" width="4" style="1" customWidth="1"/>
    <col min="14355" max="14362" width="4.1796875" style="1" customWidth="1"/>
    <col min="14363" max="14363" width="4.453125" style="1" bestFit="1" customWidth="1"/>
    <col min="14364" max="14364" width="3.6328125" style="1" customWidth="1"/>
    <col min="14365" max="14365" width="4.6328125" style="1" customWidth="1"/>
    <col min="14366" max="14366" width="3.1796875" style="1" customWidth="1"/>
    <col min="14367" max="14592" width="9" style="1"/>
    <col min="14593" max="14594" width="0" style="1" hidden="1" customWidth="1"/>
    <col min="14595" max="14595" width="5.1796875" style="1" customWidth="1"/>
    <col min="14596" max="14596" width="13.1796875" style="1" customWidth="1"/>
    <col min="14597" max="14597" width="5.6328125" style="1" bestFit="1" customWidth="1"/>
    <col min="14598" max="14598" width="4.81640625" style="1" customWidth="1"/>
    <col min="14599" max="14599" width="4.6328125" style="1" customWidth="1"/>
    <col min="14600" max="14600" width="5" style="1" customWidth="1"/>
    <col min="14601" max="14609" width="4.1796875" style="1" customWidth="1"/>
    <col min="14610" max="14610" width="4" style="1" customWidth="1"/>
    <col min="14611" max="14618" width="4.1796875" style="1" customWidth="1"/>
    <col min="14619" max="14619" width="4.453125" style="1" bestFit="1" customWidth="1"/>
    <col min="14620" max="14620" width="3.6328125" style="1" customWidth="1"/>
    <col min="14621" max="14621" width="4.6328125" style="1" customWidth="1"/>
    <col min="14622" max="14622" width="3.1796875" style="1" customWidth="1"/>
    <col min="14623" max="14848" width="9" style="1"/>
    <col min="14849" max="14850" width="0" style="1" hidden="1" customWidth="1"/>
    <col min="14851" max="14851" width="5.1796875" style="1" customWidth="1"/>
    <col min="14852" max="14852" width="13.1796875" style="1" customWidth="1"/>
    <col min="14853" max="14853" width="5.6328125" style="1" bestFit="1" customWidth="1"/>
    <col min="14854" max="14854" width="4.81640625" style="1" customWidth="1"/>
    <col min="14855" max="14855" width="4.6328125" style="1" customWidth="1"/>
    <col min="14856" max="14856" width="5" style="1" customWidth="1"/>
    <col min="14857" max="14865" width="4.1796875" style="1" customWidth="1"/>
    <col min="14866" max="14866" width="4" style="1" customWidth="1"/>
    <col min="14867" max="14874" width="4.1796875" style="1" customWidth="1"/>
    <col min="14875" max="14875" width="4.453125" style="1" bestFit="1" customWidth="1"/>
    <col min="14876" max="14876" width="3.6328125" style="1" customWidth="1"/>
    <col min="14877" max="14877" width="4.6328125" style="1" customWidth="1"/>
    <col min="14878" max="14878" width="3.1796875" style="1" customWidth="1"/>
    <col min="14879" max="15104" width="9" style="1"/>
    <col min="15105" max="15106" width="0" style="1" hidden="1" customWidth="1"/>
    <col min="15107" max="15107" width="5.1796875" style="1" customWidth="1"/>
    <col min="15108" max="15108" width="13.1796875" style="1" customWidth="1"/>
    <col min="15109" max="15109" width="5.6328125" style="1" bestFit="1" customWidth="1"/>
    <col min="15110" max="15110" width="4.81640625" style="1" customWidth="1"/>
    <col min="15111" max="15111" width="4.6328125" style="1" customWidth="1"/>
    <col min="15112" max="15112" width="5" style="1" customWidth="1"/>
    <col min="15113" max="15121" width="4.1796875" style="1" customWidth="1"/>
    <col min="15122" max="15122" width="4" style="1" customWidth="1"/>
    <col min="15123" max="15130" width="4.1796875" style="1" customWidth="1"/>
    <col min="15131" max="15131" width="4.453125" style="1" bestFit="1" customWidth="1"/>
    <col min="15132" max="15132" width="3.6328125" style="1" customWidth="1"/>
    <col min="15133" max="15133" width="4.6328125" style="1" customWidth="1"/>
    <col min="15134" max="15134" width="3.1796875" style="1" customWidth="1"/>
    <col min="15135" max="15360" width="9" style="1"/>
    <col min="15361" max="15362" width="0" style="1" hidden="1" customWidth="1"/>
    <col min="15363" max="15363" width="5.1796875" style="1" customWidth="1"/>
    <col min="15364" max="15364" width="13.1796875" style="1" customWidth="1"/>
    <col min="15365" max="15365" width="5.6328125" style="1" bestFit="1" customWidth="1"/>
    <col min="15366" max="15366" width="4.81640625" style="1" customWidth="1"/>
    <col min="15367" max="15367" width="4.6328125" style="1" customWidth="1"/>
    <col min="15368" max="15368" width="5" style="1" customWidth="1"/>
    <col min="15369" max="15377" width="4.1796875" style="1" customWidth="1"/>
    <col min="15378" max="15378" width="4" style="1" customWidth="1"/>
    <col min="15379" max="15386" width="4.1796875" style="1" customWidth="1"/>
    <col min="15387" max="15387" width="4.453125" style="1" bestFit="1" customWidth="1"/>
    <col min="15388" max="15388" width="3.6328125" style="1" customWidth="1"/>
    <col min="15389" max="15389" width="4.6328125" style="1" customWidth="1"/>
    <col min="15390" max="15390" width="3.1796875" style="1" customWidth="1"/>
    <col min="15391" max="15616" width="9" style="1"/>
    <col min="15617" max="15618" width="0" style="1" hidden="1" customWidth="1"/>
    <col min="15619" max="15619" width="5.1796875" style="1" customWidth="1"/>
    <col min="15620" max="15620" width="13.1796875" style="1" customWidth="1"/>
    <col min="15621" max="15621" width="5.6328125" style="1" bestFit="1" customWidth="1"/>
    <col min="15622" max="15622" width="4.81640625" style="1" customWidth="1"/>
    <col min="15623" max="15623" width="4.6328125" style="1" customWidth="1"/>
    <col min="15624" max="15624" width="5" style="1" customWidth="1"/>
    <col min="15625" max="15633" width="4.1796875" style="1" customWidth="1"/>
    <col min="15634" max="15634" width="4" style="1" customWidth="1"/>
    <col min="15635" max="15642" width="4.1796875" style="1" customWidth="1"/>
    <col min="15643" max="15643" width="4.453125" style="1" bestFit="1" customWidth="1"/>
    <col min="15644" max="15644" width="3.6328125" style="1" customWidth="1"/>
    <col min="15645" max="15645" width="4.6328125" style="1" customWidth="1"/>
    <col min="15646" max="15646" width="3.1796875" style="1" customWidth="1"/>
    <col min="15647" max="15872" width="9" style="1"/>
    <col min="15873" max="15874" width="0" style="1" hidden="1" customWidth="1"/>
    <col min="15875" max="15875" width="5.1796875" style="1" customWidth="1"/>
    <col min="15876" max="15876" width="13.1796875" style="1" customWidth="1"/>
    <col min="15877" max="15877" width="5.6328125" style="1" bestFit="1" customWidth="1"/>
    <col min="15878" max="15878" width="4.81640625" style="1" customWidth="1"/>
    <col min="15879" max="15879" width="4.6328125" style="1" customWidth="1"/>
    <col min="15880" max="15880" width="5" style="1" customWidth="1"/>
    <col min="15881" max="15889" width="4.1796875" style="1" customWidth="1"/>
    <col min="15890" max="15890" width="4" style="1" customWidth="1"/>
    <col min="15891" max="15898" width="4.1796875" style="1" customWidth="1"/>
    <col min="15899" max="15899" width="4.453125" style="1" bestFit="1" customWidth="1"/>
    <col min="15900" max="15900" width="3.6328125" style="1" customWidth="1"/>
    <col min="15901" max="15901" width="4.6328125" style="1" customWidth="1"/>
    <col min="15902" max="15902" width="3.1796875" style="1" customWidth="1"/>
    <col min="15903" max="16128" width="9" style="1"/>
    <col min="16129" max="16130" width="0" style="1" hidden="1" customWidth="1"/>
    <col min="16131" max="16131" width="5.1796875" style="1" customWidth="1"/>
    <col min="16132" max="16132" width="13.1796875" style="1" customWidth="1"/>
    <col min="16133" max="16133" width="5.6328125" style="1" bestFit="1" customWidth="1"/>
    <col min="16134" max="16134" width="4.81640625" style="1" customWidth="1"/>
    <col min="16135" max="16135" width="4.6328125" style="1" customWidth="1"/>
    <col min="16136" max="16136" width="5" style="1" customWidth="1"/>
    <col min="16137" max="16145" width="4.1796875" style="1" customWidth="1"/>
    <col min="16146" max="16146" width="4" style="1" customWidth="1"/>
    <col min="16147" max="16154" width="4.1796875" style="1" customWidth="1"/>
    <col min="16155" max="16155" width="4.453125" style="1" bestFit="1" customWidth="1"/>
    <col min="16156" max="16156" width="3.6328125" style="1" customWidth="1"/>
    <col min="16157" max="16157" width="4.6328125" style="1" customWidth="1"/>
    <col min="16158" max="16158" width="3.1796875" style="1" customWidth="1"/>
    <col min="16159" max="16384" width="9" style="1"/>
  </cols>
  <sheetData>
    <row r="1" spans="1:30" customFormat="1" ht="27.5" x14ac:dyDescent="0.4">
      <c r="A1" s="241" t="s">
        <v>85</v>
      </c>
      <c r="B1" s="241"/>
      <c r="C1" s="241"/>
      <c r="D1" s="241"/>
      <c r="E1" s="241"/>
      <c r="F1" s="241"/>
      <c r="G1" s="241"/>
      <c r="H1" s="241"/>
      <c r="I1" s="241"/>
      <c r="J1" s="241"/>
      <c r="K1" s="241"/>
      <c r="L1" s="241"/>
      <c r="M1" s="241"/>
      <c r="N1" s="241"/>
      <c r="O1" s="241"/>
      <c r="P1" s="241"/>
      <c r="Q1" s="241"/>
      <c r="R1" s="241"/>
      <c r="S1" s="241"/>
      <c r="T1" s="241"/>
      <c r="U1" s="241"/>
      <c r="V1" s="241"/>
      <c r="W1" s="241"/>
      <c r="X1" s="241"/>
      <c r="Y1" s="241"/>
      <c r="Z1" s="241"/>
      <c r="AA1" s="241"/>
      <c r="AB1" s="241"/>
    </row>
    <row r="2" spans="1:30" customFormat="1" ht="25" x14ac:dyDescent="0.55000000000000004">
      <c r="A2" s="242" t="s">
        <v>87</v>
      </c>
      <c r="B2" s="242"/>
      <c r="C2" s="242"/>
      <c r="D2" s="242"/>
      <c r="E2" s="242"/>
      <c r="F2" s="242"/>
      <c r="G2" s="242"/>
      <c r="H2" s="242"/>
      <c r="I2" s="242"/>
      <c r="J2" s="242"/>
      <c r="K2" s="242"/>
      <c r="L2" s="242"/>
      <c r="M2" s="242"/>
      <c r="N2" s="242"/>
      <c r="O2" s="242"/>
      <c r="P2" s="242"/>
      <c r="Q2" s="242"/>
      <c r="R2" s="242"/>
      <c r="S2" s="242"/>
      <c r="T2" s="242"/>
      <c r="U2" s="242"/>
      <c r="V2" s="242"/>
      <c r="W2" s="242"/>
      <c r="X2" s="242"/>
      <c r="Y2" s="242"/>
      <c r="Z2" s="242"/>
      <c r="AA2" s="242"/>
      <c r="AB2" s="242"/>
    </row>
    <row r="3" spans="1:30" ht="38" customHeight="1" thickBot="1" x14ac:dyDescent="0.45">
      <c r="B3" s="45">
        <v>14</v>
      </c>
      <c r="D3" s="2" t="s">
        <v>0</v>
      </c>
      <c r="E3" s="115" t="s">
        <v>1</v>
      </c>
      <c r="F3" s="116"/>
      <c r="Y3" s="243" t="s">
        <v>88</v>
      </c>
      <c r="Z3" s="243"/>
      <c r="AA3" s="243"/>
      <c r="AB3" s="243"/>
      <c r="AC3" s="243"/>
    </row>
    <row r="4" spans="1:30" ht="25" customHeight="1" thickTop="1" thickBot="1" x14ac:dyDescent="0.45">
      <c r="A4" s="4"/>
      <c r="B4" s="4"/>
      <c r="C4" s="232" t="s">
        <v>89</v>
      </c>
      <c r="D4" s="233"/>
      <c r="E4" s="233"/>
      <c r="F4" s="233"/>
      <c r="G4" s="234"/>
      <c r="H4" s="6" t="s">
        <v>4</v>
      </c>
      <c r="I4" s="7">
        <v>1</v>
      </c>
      <c r="J4" s="8">
        <v>2</v>
      </c>
      <c r="K4" s="8">
        <v>3</v>
      </c>
      <c r="L4" s="8">
        <v>4</v>
      </c>
      <c r="M4" s="8">
        <v>5</v>
      </c>
      <c r="N4" s="8">
        <v>6</v>
      </c>
      <c r="O4" s="8">
        <v>7</v>
      </c>
      <c r="P4" s="8">
        <v>8</v>
      </c>
      <c r="Q4" s="9">
        <v>9</v>
      </c>
      <c r="R4" s="11" t="s">
        <v>90</v>
      </c>
      <c r="S4" s="7">
        <v>10</v>
      </c>
      <c r="T4" s="8">
        <v>11</v>
      </c>
      <c r="U4" s="8">
        <v>12</v>
      </c>
      <c r="V4" s="8">
        <v>13</v>
      </c>
      <c r="W4" s="8">
        <v>14</v>
      </c>
      <c r="X4" s="8">
        <v>15</v>
      </c>
      <c r="Y4" s="8">
        <v>16</v>
      </c>
      <c r="Z4" s="8">
        <v>17</v>
      </c>
      <c r="AA4" s="9">
        <v>18</v>
      </c>
      <c r="AB4" s="11" t="s">
        <v>6</v>
      </c>
      <c r="AC4" s="117" t="s">
        <v>7</v>
      </c>
      <c r="AD4" s="13" t="s">
        <v>8</v>
      </c>
    </row>
    <row r="5" spans="1:30" s="114" customFormat="1" ht="25" customHeight="1" thickTop="1" thickBot="1" x14ac:dyDescent="0.45">
      <c r="A5" s="118" t="s">
        <v>91</v>
      </c>
      <c r="B5" s="119" t="s">
        <v>92</v>
      </c>
      <c r="C5" s="120" t="s">
        <v>9</v>
      </c>
      <c r="D5" s="121" t="s">
        <v>10</v>
      </c>
      <c r="E5" s="122" t="s">
        <v>11</v>
      </c>
      <c r="F5" s="123" t="s">
        <v>93</v>
      </c>
      <c r="G5" s="124" t="s">
        <v>12</v>
      </c>
      <c r="H5" s="16" t="s">
        <v>13</v>
      </c>
      <c r="I5" s="17">
        <v>5</v>
      </c>
      <c r="J5" s="18">
        <v>4</v>
      </c>
      <c r="K5" s="18">
        <v>4</v>
      </c>
      <c r="L5" s="18">
        <v>4</v>
      </c>
      <c r="M5" s="18">
        <v>3</v>
      </c>
      <c r="N5" s="18">
        <v>5</v>
      </c>
      <c r="O5" s="18">
        <v>4</v>
      </c>
      <c r="P5" s="18">
        <v>3</v>
      </c>
      <c r="Q5" s="19">
        <v>4</v>
      </c>
      <c r="R5" s="20">
        <f t="shared" ref="R5:R18" si="0">SUM(I5:Q5)</f>
        <v>36</v>
      </c>
      <c r="S5" s="17">
        <v>4</v>
      </c>
      <c r="T5" s="18">
        <v>5</v>
      </c>
      <c r="U5" s="18">
        <v>4</v>
      </c>
      <c r="V5" s="18">
        <v>3</v>
      </c>
      <c r="W5" s="18">
        <v>4</v>
      </c>
      <c r="X5" s="18">
        <v>5</v>
      </c>
      <c r="Y5" s="18">
        <v>4</v>
      </c>
      <c r="Z5" s="18">
        <v>3</v>
      </c>
      <c r="AA5" s="19">
        <v>4</v>
      </c>
      <c r="AB5" s="20">
        <f t="shared" ref="AB5:AB18" si="1">SUM(S5:AA5)</f>
        <v>36</v>
      </c>
      <c r="AC5" s="21">
        <f t="shared" ref="AC5:AC18" si="2">SUM(R5,AB5)</f>
        <v>72</v>
      </c>
      <c r="AD5" s="79" t="s">
        <v>14</v>
      </c>
    </row>
    <row r="6" spans="1:30" ht="24.5" customHeight="1" thickTop="1" x14ac:dyDescent="0.4">
      <c r="A6" s="125"/>
      <c r="B6" s="126">
        <v>1</v>
      </c>
      <c r="C6" s="127">
        <v>1</v>
      </c>
      <c r="D6" s="128" t="str">
        <f>VLOOKUP(B6,[1]第一回合!$A$3:$F$88,3,0)</f>
        <v>王詠蓁</v>
      </c>
      <c r="E6" s="55">
        <f>VLOOKUP(B6,[1]!第一回合,5,0)</f>
        <v>75</v>
      </c>
      <c r="F6" s="129">
        <f t="shared" ref="F6:F18" si="3">SUM(AC6)</f>
        <v>74</v>
      </c>
      <c r="G6" s="130">
        <f t="shared" ref="G6:G18" si="4">SUM(E6:F6)</f>
        <v>149</v>
      </c>
      <c r="H6" s="131">
        <f t="shared" ref="H6:H18" si="5">G6-$AC$5*2</f>
        <v>5</v>
      </c>
      <c r="I6" s="132">
        <v>5</v>
      </c>
      <c r="J6" s="130">
        <v>4</v>
      </c>
      <c r="K6" s="130">
        <v>4</v>
      </c>
      <c r="L6" s="130">
        <v>5</v>
      </c>
      <c r="M6" s="130">
        <v>2</v>
      </c>
      <c r="N6" s="130">
        <v>5</v>
      </c>
      <c r="O6" s="130">
        <v>5</v>
      </c>
      <c r="P6" s="130">
        <v>3</v>
      </c>
      <c r="Q6" s="133">
        <v>4</v>
      </c>
      <c r="R6" s="29">
        <f t="shared" si="0"/>
        <v>37</v>
      </c>
      <c r="S6" s="132">
        <v>5</v>
      </c>
      <c r="T6" s="130">
        <v>5</v>
      </c>
      <c r="U6" s="130">
        <v>4</v>
      </c>
      <c r="V6" s="130">
        <v>3</v>
      </c>
      <c r="W6" s="130">
        <v>5</v>
      </c>
      <c r="X6" s="130">
        <v>4</v>
      </c>
      <c r="Y6" s="130">
        <v>3</v>
      </c>
      <c r="Z6" s="130">
        <v>3</v>
      </c>
      <c r="AA6" s="133">
        <v>5</v>
      </c>
      <c r="AB6" s="29">
        <f t="shared" si="1"/>
        <v>37</v>
      </c>
      <c r="AC6" s="30">
        <f t="shared" si="2"/>
        <v>74</v>
      </c>
      <c r="AD6" s="134"/>
    </row>
    <row r="7" spans="1:30" ht="24.5" customHeight="1" x14ac:dyDescent="0.4">
      <c r="A7" s="125"/>
      <c r="B7" s="126">
        <v>4</v>
      </c>
      <c r="C7" s="127">
        <v>2</v>
      </c>
      <c r="D7" s="128" t="str">
        <f>VLOOKUP(B7,[1]!第一回合,3,0)</f>
        <v>鄧宸喆</v>
      </c>
      <c r="E7" s="55">
        <f>VLOOKUP(B7,[1]!第一回合,5,0)</f>
        <v>77</v>
      </c>
      <c r="F7" s="129">
        <f t="shared" si="3"/>
        <v>78</v>
      </c>
      <c r="G7" s="130">
        <f t="shared" si="4"/>
        <v>155</v>
      </c>
      <c r="H7" s="131">
        <f t="shared" si="5"/>
        <v>11</v>
      </c>
      <c r="I7" s="132">
        <v>5</v>
      </c>
      <c r="J7" s="130">
        <v>5</v>
      </c>
      <c r="K7" s="130">
        <v>4</v>
      </c>
      <c r="L7" s="130">
        <v>4</v>
      </c>
      <c r="M7" s="130">
        <v>4</v>
      </c>
      <c r="N7" s="130">
        <v>4</v>
      </c>
      <c r="O7" s="130">
        <v>4</v>
      </c>
      <c r="P7" s="130">
        <v>3</v>
      </c>
      <c r="Q7" s="133">
        <v>3</v>
      </c>
      <c r="R7" s="29">
        <f t="shared" si="0"/>
        <v>36</v>
      </c>
      <c r="S7" s="132">
        <v>4</v>
      </c>
      <c r="T7" s="130">
        <v>5</v>
      </c>
      <c r="U7" s="130">
        <v>4</v>
      </c>
      <c r="V7" s="130">
        <v>4</v>
      </c>
      <c r="W7" s="130">
        <v>5</v>
      </c>
      <c r="X7" s="130">
        <v>6</v>
      </c>
      <c r="Y7" s="130">
        <v>5</v>
      </c>
      <c r="Z7" s="130">
        <v>3</v>
      </c>
      <c r="AA7" s="133">
        <v>6</v>
      </c>
      <c r="AB7" s="29">
        <f t="shared" si="1"/>
        <v>42</v>
      </c>
      <c r="AC7" s="30">
        <f t="shared" si="2"/>
        <v>78</v>
      </c>
      <c r="AD7" s="134"/>
    </row>
    <row r="8" spans="1:30" ht="24.5" customHeight="1" x14ac:dyDescent="0.4">
      <c r="A8" s="125"/>
      <c r="B8" s="126">
        <v>2</v>
      </c>
      <c r="C8" s="127">
        <v>3</v>
      </c>
      <c r="D8" s="128" t="str">
        <f>VLOOKUP(B8,[1]!第一回合,3,0)</f>
        <v>張可函</v>
      </c>
      <c r="E8" s="55">
        <f>VLOOKUP(B8,[1]!第一回合,5,0)</f>
        <v>75</v>
      </c>
      <c r="F8" s="129">
        <f t="shared" si="3"/>
        <v>80</v>
      </c>
      <c r="G8" s="130">
        <f t="shared" si="4"/>
        <v>155</v>
      </c>
      <c r="H8" s="131">
        <f t="shared" si="5"/>
        <v>11</v>
      </c>
      <c r="I8" s="132">
        <v>5</v>
      </c>
      <c r="J8" s="130">
        <v>4</v>
      </c>
      <c r="K8" s="130">
        <v>6</v>
      </c>
      <c r="L8" s="130">
        <v>4</v>
      </c>
      <c r="M8" s="130">
        <v>3</v>
      </c>
      <c r="N8" s="130">
        <v>5</v>
      </c>
      <c r="O8" s="130">
        <v>4</v>
      </c>
      <c r="P8" s="130">
        <v>3</v>
      </c>
      <c r="Q8" s="133">
        <v>5</v>
      </c>
      <c r="R8" s="29">
        <f t="shared" si="0"/>
        <v>39</v>
      </c>
      <c r="S8" s="132">
        <v>5</v>
      </c>
      <c r="T8" s="130">
        <v>5</v>
      </c>
      <c r="U8" s="130">
        <v>4</v>
      </c>
      <c r="V8" s="130">
        <v>3</v>
      </c>
      <c r="W8" s="130">
        <v>5</v>
      </c>
      <c r="X8" s="130">
        <v>5</v>
      </c>
      <c r="Y8" s="130">
        <v>4</v>
      </c>
      <c r="Z8" s="130">
        <v>4</v>
      </c>
      <c r="AA8" s="133">
        <v>6</v>
      </c>
      <c r="AB8" s="29">
        <f t="shared" si="1"/>
        <v>41</v>
      </c>
      <c r="AC8" s="30">
        <f t="shared" si="2"/>
        <v>80</v>
      </c>
      <c r="AD8" s="134"/>
    </row>
    <row r="9" spans="1:30" ht="24.5" customHeight="1" x14ac:dyDescent="0.4">
      <c r="A9" s="125"/>
      <c r="B9" s="126">
        <v>5</v>
      </c>
      <c r="C9" s="127">
        <v>4</v>
      </c>
      <c r="D9" s="128" t="str">
        <f>VLOOKUP(B9,[1]!第一回合,3,0)</f>
        <v>楊善存</v>
      </c>
      <c r="E9" s="55">
        <f>VLOOKUP(B9,[1]!第一回合,5,0)</f>
        <v>78</v>
      </c>
      <c r="F9" s="129">
        <f t="shared" si="3"/>
        <v>82</v>
      </c>
      <c r="G9" s="130">
        <f t="shared" si="4"/>
        <v>160</v>
      </c>
      <c r="H9" s="131">
        <f t="shared" si="5"/>
        <v>16</v>
      </c>
      <c r="I9" s="132">
        <v>7</v>
      </c>
      <c r="J9" s="130">
        <v>5</v>
      </c>
      <c r="K9" s="130">
        <v>7</v>
      </c>
      <c r="L9" s="130">
        <v>3</v>
      </c>
      <c r="M9" s="130">
        <v>3</v>
      </c>
      <c r="N9" s="130">
        <v>5</v>
      </c>
      <c r="O9" s="130">
        <v>4</v>
      </c>
      <c r="P9" s="130">
        <v>3</v>
      </c>
      <c r="Q9" s="133">
        <v>6</v>
      </c>
      <c r="R9" s="29">
        <f t="shared" si="0"/>
        <v>43</v>
      </c>
      <c r="S9" s="132">
        <v>4</v>
      </c>
      <c r="T9" s="130">
        <v>5</v>
      </c>
      <c r="U9" s="130">
        <v>4</v>
      </c>
      <c r="V9" s="130">
        <v>4</v>
      </c>
      <c r="W9" s="130">
        <v>4</v>
      </c>
      <c r="X9" s="130">
        <v>6</v>
      </c>
      <c r="Y9" s="130">
        <v>5</v>
      </c>
      <c r="Z9" s="130">
        <v>3</v>
      </c>
      <c r="AA9" s="133">
        <v>4</v>
      </c>
      <c r="AB9" s="29">
        <f t="shared" si="1"/>
        <v>39</v>
      </c>
      <c r="AC9" s="30">
        <f t="shared" si="2"/>
        <v>82</v>
      </c>
      <c r="AD9" s="134"/>
    </row>
    <row r="10" spans="1:30" ht="24.5" customHeight="1" x14ac:dyDescent="0.4">
      <c r="A10" s="125"/>
      <c r="B10" s="126">
        <v>6</v>
      </c>
      <c r="C10" s="127">
        <v>5</v>
      </c>
      <c r="D10" s="128" t="str">
        <f>VLOOKUP(B10,[1]!第一回合,3,0)</f>
        <v>洪莉甯</v>
      </c>
      <c r="E10" s="55">
        <f>VLOOKUP(B10,[1]!第一回合,5,0)</f>
        <v>82</v>
      </c>
      <c r="F10" s="129">
        <f t="shared" si="3"/>
        <v>82</v>
      </c>
      <c r="G10" s="130">
        <f t="shared" si="4"/>
        <v>164</v>
      </c>
      <c r="H10" s="131">
        <f t="shared" si="5"/>
        <v>20</v>
      </c>
      <c r="I10" s="132">
        <v>6</v>
      </c>
      <c r="J10" s="130">
        <v>4</v>
      </c>
      <c r="K10" s="130">
        <v>4</v>
      </c>
      <c r="L10" s="130">
        <v>5</v>
      </c>
      <c r="M10" s="130">
        <v>3</v>
      </c>
      <c r="N10" s="130">
        <v>8</v>
      </c>
      <c r="O10" s="130">
        <v>8</v>
      </c>
      <c r="P10" s="130">
        <v>2</v>
      </c>
      <c r="Q10" s="133">
        <v>4</v>
      </c>
      <c r="R10" s="29">
        <f t="shared" si="0"/>
        <v>44</v>
      </c>
      <c r="S10" s="132">
        <v>4</v>
      </c>
      <c r="T10" s="130">
        <v>6</v>
      </c>
      <c r="U10" s="130">
        <v>4</v>
      </c>
      <c r="V10" s="130">
        <v>4</v>
      </c>
      <c r="W10" s="130">
        <v>4</v>
      </c>
      <c r="X10" s="130">
        <v>6</v>
      </c>
      <c r="Y10" s="130">
        <v>4</v>
      </c>
      <c r="Z10" s="130">
        <v>2</v>
      </c>
      <c r="AA10" s="133">
        <v>4</v>
      </c>
      <c r="AB10" s="29">
        <f t="shared" si="1"/>
        <v>38</v>
      </c>
      <c r="AC10" s="30">
        <f t="shared" si="2"/>
        <v>82</v>
      </c>
      <c r="AD10" s="134"/>
    </row>
    <row r="11" spans="1:30" ht="24.5" customHeight="1" x14ac:dyDescent="0.4">
      <c r="A11" s="125"/>
      <c r="B11" s="126">
        <v>3</v>
      </c>
      <c r="C11" s="127">
        <v>6</v>
      </c>
      <c r="D11" s="128" t="str">
        <f>VLOOKUP(B11,[1]!第一回合,3,0)</f>
        <v>陳盈羽</v>
      </c>
      <c r="E11" s="55">
        <f>VLOOKUP(B11,[1]!第一回合,5,0)</f>
        <v>77</v>
      </c>
      <c r="F11" s="129">
        <f t="shared" si="3"/>
        <v>95</v>
      </c>
      <c r="G11" s="130">
        <f t="shared" si="4"/>
        <v>172</v>
      </c>
      <c r="H11" s="131">
        <f t="shared" si="5"/>
        <v>28</v>
      </c>
      <c r="I11" s="132">
        <v>9</v>
      </c>
      <c r="J11" s="130">
        <v>5</v>
      </c>
      <c r="K11" s="130">
        <v>5</v>
      </c>
      <c r="L11" s="130">
        <v>5</v>
      </c>
      <c r="M11" s="130">
        <v>3</v>
      </c>
      <c r="N11" s="130">
        <v>5</v>
      </c>
      <c r="O11" s="130">
        <v>6</v>
      </c>
      <c r="P11" s="130">
        <v>4</v>
      </c>
      <c r="Q11" s="133">
        <v>5</v>
      </c>
      <c r="R11" s="29">
        <f t="shared" si="0"/>
        <v>47</v>
      </c>
      <c r="S11" s="132">
        <v>5</v>
      </c>
      <c r="T11" s="130">
        <v>7</v>
      </c>
      <c r="U11" s="130">
        <v>5</v>
      </c>
      <c r="V11" s="130">
        <v>4</v>
      </c>
      <c r="W11" s="130">
        <v>5</v>
      </c>
      <c r="X11" s="130">
        <v>7</v>
      </c>
      <c r="Y11" s="130">
        <v>7</v>
      </c>
      <c r="Z11" s="130">
        <v>3</v>
      </c>
      <c r="AA11" s="133">
        <v>5</v>
      </c>
      <c r="AB11" s="29">
        <f t="shared" si="1"/>
        <v>48</v>
      </c>
      <c r="AC11" s="30">
        <f t="shared" si="2"/>
        <v>95</v>
      </c>
      <c r="AD11" s="134"/>
    </row>
    <row r="12" spans="1:30" ht="24.5" customHeight="1" x14ac:dyDescent="0.4">
      <c r="A12" s="125"/>
      <c r="B12" s="126">
        <v>8</v>
      </c>
      <c r="C12" s="127">
        <v>7</v>
      </c>
      <c r="D12" s="128" t="str">
        <f>VLOOKUP(B12,[1]!第一回合,3,0)</f>
        <v>詹博勛</v>
      </c>
      <c r="E12" s="55">
        <f>VLOOKUP(B12,[1]!第一回合,5,0)</f>
        <v>90</v>
      </c>
      <c r="F12" s="129">
        <f t="shared" si="3"/>
        <v>88</v>
      </c>
      <c r="G12" s="130">
        <f t="shared" si="4"/>
        <v>178</v>
      </c>
      <c r="H12" s="131">
        <f t="shared" si="5"/>
        <v>34</v>
      </c>
      <c r="I12" s="132">
        <v>6</v>
      </c>
      <c r="J12" s="130">
        <v>5</v>
      </c>
      <c r="K12" s="130">
        <v>6</v>
      </c>
      <c r="L12" s="130">
        <v>4</v>
      </c>
      <c r="M12" s="130">
        <v>3</v>
      </c>
      <c r="N12" s="130">
        <v>5</v>
      </c>
      <c r="O12" s="130">
        <v>5</v>
      </c>
      <c r="P12" s="130">
        <v>3</v>
      </c>
      <c r="Q12" s="133">
        <v>5</v>
      </c>
      <c r="R12" s="29">
        <f t="shared" si="0"/>
        <v>42</v>
      </c>
      <c r="S12" s="132">
        <v>4</v>
      </c>
      <c r="T12" s="130">
        <v>5</v>
      </c>
      <c r="U12" s="130">
        <v>5</v>
      </c>
      <c r="V12" s="130">
        <v>4</v>
      </c>
      <c r="W12" s="130">
        <v>6</v>
      </c>
      <c r="X12" s="130">
        <v>6</v>
      </c>
      <c r="Y12" s="130">
        <v>5</v>
      </c>
      <c r="Z12" s="130">
        <v>4</v>
      </c>
      <c r="AA12" s="133">
        <v>7</v>
      </c>
      <c r="AB12" s="29">
        <f t="shared" si="1"/>
        <v>46</v>
      </c>
      <c r="AC12" s="30">
        <f t="shared" si="2"/>
        <v>88</v>
      </c>
      <c r="AD12" s="134"/>
    </row>
    <row r="13" spans="1:30" ht="24.5" customHeight="1" x14ac:dyDescent="0.4">
      <c r="A13" s="125"/>
      <c r="B13" s="126">
        <v>7</v>
      </c>
      <c r="C13" s="127">
        <v>8</v>
      </c>
      <c r="D13" s="128" t="str">
        <f>VLOOKUP(B13,[1]!第一回合,3,0)</f>
        <v>江聿喬</v>
      </c>
      <c r="E13" s="55">
        <f>VLOOKUP(B13,[1]!第一回合,5,0)</f>
        <v>84</v>
      </c>
      <c r="F13" s="129">
        <f t="shared" si="3"/>
        <v>96</v>
      </c>
      <c r="G13" s="130">
        <f t="shared" si="4"/>
        <v>180</v>
      </c>
      <c r="H13" s="131">
        <f t="shared" si="5"/>
        <v>36</v>
      </c>
      <c r="I13" s="132">
        <v>7</v>
      </c>
      <c r="J13" s="130">
        <v>5</v>
      </c>
      <c r="K13" s="130">
        <v>7</v>
      </c>
      <c r="L13" s="130">
        <v>5</v>
      </c>
      <c r="M13" s="130">
        <v>4</v>
      </c>
      <c r="N13" s="130">
        <v>5</v>
      </c>
      <c r="O13" s="130">
        <v>8</v>
      </c>
      <c r="P13" s="130">
        <v>4</v>
      </c>
      <c r="Q13" s="133">
        <v>5</v>
      </c>
      <c r="R13" s="29">
        <f t="shared" si="0"/>
        <v>50</v>
      </c>
      <c r="S13" s="132">
        <v>5</v>
      </c>
      <c r="T13" s="130">
        <v>6</v>
      </c>
      <c r="U13" s="130">
        <v>6</v>
      </c>
      <c r="V13" s="130">
        <v>4</v>
      </c>
      <c r="W13" s="130">
        <v>6</v>
      </c>
      <c r="X13" s="130">
        <v>6</v>
      </c>
      <c r="Y13" s="130">
        <v>5</v>
      </c>
      <c r="Z13" s="130">
        <v>3</v>
      </c>
      <c r="AA13" s="133">
        <v>5</v>
      </c>
      <c r="AB13" s="29">
        <f t="shared" si="1"/>
        <v>46</v>
      </c>
      <c r="AC13" s="30">
        <f t="shared" si="2"/>
        <v>96</v>
      </c>
      <c r="AD13" s="134"/>
    </row>
    <row r="14" spans="1:30" ht="24.5" customHeight="1" x14ac:dyDescent="0.4">
      <c r="A14" s="125"/>
      <c r="B14" s="126">
        <v>9</v>
      </c>
      <c r="C14" s="127">
        <v>9</v>
      </c>
      <c r="D14" s="128" t="str">
        <f>VLOOKUP(B14,[1]!第一回合,3,0)</f>
        <v>楊凱閎</v>
      </c>
      <c r="E14" s="55">
        <f>VLOOKUP(B14,[1]!第一回合,5,0)</f>
        <v>92</v>
      </c>
      <c r="F14" s="129">
        <f t="shared" si="3"/>
        <v>93</v>
      </c>
      <c r="G14" s="130">
        <f t="shared" si="4"/>
        <v>185</v>
      </c>
      <c r="H14" s="131">
        <f t="shared" si="5"/>
        <v>41</v>
      </c>
      <c r="I14" s="132">
        <v>7</v>
      </c>
      <c r="J14" s="130">
        <v>6</v>
      </c>
      <c r="K14" s="130">
        <v>5</v>
      </c>
      <c r="L14" s="130">
        <v>5</v>
      </c>
      <c r="M14" s="130">
        <v>6</v>
      </c>
      <c r="N14" s="130">
        <v>6</v>
      </c>
      <c r="O14" s="130">
        <v>6</v>
      </c>
      <c r="P14" s="130">
        <v>3</v>
      </c>
      <c r="Q14" s="133">
        <v>6</v>
      </c>
      <c r="R14" s="29">
        <f t="shared" si="0"/>
        <v>50</v>
      </c>
      <c r="S14" s="132">
        <v>5</v>
      </c>
      <c r="T14" s="130">
        <v>6</v>
      </c>
      <c r="U14" s="130">
        <v>4</v>
      </c>
      <c r="V14" s="130">
        <v>5</v>
      </c>
      <c r="W14" s="130">
        <v>5</v>
      </c>
      <c r="X14" s="130">
        <v>6</v>
      </c>
      <c r="Y14" s="130">
        <v>4</v>
      </c>
      <c r="Z14" s="130">
        <v>3</v>
      </c>
      <c r="AA14" s="133">
        <v>5</v>
      </c>
      <c r="AB14" s="29">
        <f t="shared" si="1"/>
        <v>43</v>
      </c>
      <c r="AC14" s="30">
        <f t="shared" si="2"/>
        <v>93</v>
      </c>
      <c r="AD14" s="134"/>
    </row>
    <row r="15" spans="1:30" ht="25" customHeight="1" x14ac:dyDescent="0.4">
      <c r="A15" s="125"/>
      <c r="B15" s="126">
        <v>10</v>
      </c>
      <c r="C15" s="127">
        <v>10</v>
      </c>
      <c r="D15" s="128" t="str">
        <f>VLOOKUP(B15,[1]!第一回合,3,0)</f>
        <v>高銘孺</v>
      </c>
      <c r="E15" s="55">
        <f>VLOOKUP(B15,[1]!第一回合,5,0)</f>
        <v>101</v>
      </c>
      <c r="F15" s="129">
        <f t="shared" si="3"/>
        <v>94</v>
      </c>
      <c r="G15" s="130">
        <f t="shared" si="4"/>
        <v>195</v>
      </c>
      <c r="H15" s="131">
        <f t="shared" si="5"/>
        <v>51</v>
      </c>
      <c r="I15" s="132">
        <v>7</v>
      </c>
      <c r="J15" s="130">
        <v>5</v>
      </c>
      <c r="K15" s="130">
        <v>6</v>
      </c>
      <c r="L15" s="130">
        <v>4</v>
      </c>
      <c r="M15" s="130">
        <v>3</v>
      </c>
      <c r="N15" s="130">
        <v>8</v>
      </c>
      <c r="O15" s="130">
        <v>5</v>
      </c>
      <c r="P15" s="130">
        <v>3</v>
      </c>
      <c r="Q15" s="133">
        <v>6</v>
      </c>
      <c r="R15" s="29">
        <f t="shared" si="0"/>
        <v>47</v>
      </c>
      <c r="S15" s="132">
        <v>5</v>
      </c>
      <c r="T15" s="130">
        <v>7</v>
      </c>
      <c r="U15" s="130">
        <v>6</v>
      </c>
      <c r="V15" s="130">
        <v>6</v>
      </c>
      <c r="W15" s="130">
        <v>6</v>
      </c>
      <c r="X15" s="130">
        <v>7</v>
      </c>
      <c r="Y15" s="130">
        <v>3</v>
      </c>
      <c r="Z15" s="130">
        <v>3</v>
      </c>
      <c r="AA15" s="133">
        <v>4</v>
      </c>
      <c r="AB15" s="29">
        <f t="shared" si="1"/>
        <v>47</v>
      </c>
      <c r="AC15" s="30">
        <f t="shared" si="2"/>
        <v>94</v>
      </c>
      <c r="AD15" s="134"/>
    </row>
    <row r="16" spans="1:30" ht="25" customHeight="1" x14ac:dyDescent="0.4">
      <c r="A16" s="125"/>
      <c r="B16" s="126">
        <v>11</v>
      </c>
      <c r="C16" s="127">
        <v>11</v>
      </c>
      <c r="D16" s="128" t="str">
        <f>VLOOKUP(B16,[1]!第一回合,3,0)</f>
        <v>陳紹東</v>
      </c>
      <c r="E16" s="55">
        <f>VLOOKUP(B16,[1]!第一回合,5,0)</f>
        <v>104</v>
      </c>
      <c r="F16" s="129">
        <f t="shared" si="3"/>
        <v>98</v>
      </c>
      <c r="G16" s="130">
        <f t="shared" si="4"/>
        <v>202</v>
      </c>
      <c r="H16" s="131">
        <f t="shared" si="5"/>
        <v>58</v>
      </c>
      <c r="I16" s="132">
        <v>7</v>
      </c>
      <c r="J16" s="130">
        <v>6</v>
      </c>
      <c r="K16" s="130">
        <v>5</v>
      </c>
      <c r="L16" s="130">
        <v>6</v>
      </c>
      <c r="M16" s="130">
        <v>4</v>
      </c>
      <c r="N16" s="130">
        <v>6</v>
      </c>
      <c r="O16" s="130">
        <v>6</v>
      </c>
      <c r="P16" s="130">
        <v>4</v>
      </c>
      <c r="Q16" s="133">
        <v>6</v>
      </c>
      <c r="R16" s="29">
        <f t="shared" si="0"/>
        <v>50</v>
      </c>
      <c r="S16" s="132">
        <v>5</v>
      </c>
      <c r="T16" s="130">
        <v>6</v>
      </c>
      <c r="U16" s="130">
        <v>6</v>
      </c>
      <c r="V16" s="130">
        <v>4</v>
      </c>
      <c r="W16" s="130">
        <v>5</v>
      </c>
      <c r="X16" s="130">
        <v>7</v>
      </c>
      <c r="Y16" s="130">
        <v>5</v>
      </c>
      <c r="Z16" s="130">
        <v>4</v>
      </c>
      <c r="AA16" s="133">
        <v>6</v>
      </c>
      <c r="AB16" s="29">
        <f t="shared" si="1"/>
        <v>48</v>
      </c>
      <c r="AC16" s="30">
        <f t="shared" si="2"/>
        <v>98</v>
      </c>
      <c r="AD16" s="134"/>
    </row>
    <row r="17" spans="1:30" ht="25" customHeight="1" x14ac:dyDescent="0.4">
      <c r="A17" s="125"/>
      <c r="B17" s="126">
        <v>12</v>
      </c>
      <c r="C17" s="127">
        <v>12</v>
      </c>
      <c r="D17" s="128" t="str">
        <f>VLOOKUP(B17,[1]!第一回合,3,0)</f>
        <v>陳駿恩</v>
      </c>
      <c r="E17" s="55">
        <f>VLOOKUP(B17,[1]!第一回合,5,0)</f>
        <v>107</v>
      </c>
      <c r="F17" s="129">
        <f t="shared" si="3"/>
        <v>102</v>
      </c>
      <c r="G17" s="130">
        <f t="shared" si="4"/>
        <v>209</v>
      </c>
      <c r="H17" s="131">
        <f t="shared" si="5"/>
        <v>65</v>
      </c>
      <c r="I17" s="132">
        <v>6</v>
      </c>
      <c r="J17" s="130">
        <v>6</v>
      </c>
      <c r="K17" s="130">
        <v>5</v>
      </c>
      <c r="L17" s="130">
        <v>6</v>
      </c>
      <c r="M17" s="130">
        <v>5</v>
      </c>
      <c r="N17" s="130">
        <v>5</v>
      </c>
      <c r="O17" s="130">
        <v>6</v>
      </c>
      <c r="P17" s="130">
        <v>5</v>
      </c>
      <c r="Q17" s="133">
        <v>6</v>
      </c>
      <c r="R17" s="29">
        <f t="shared" si="0"/>
        <v>50</v>
      </c>
      <c r="S17" s="132">
        <v>8</v>
      </c>
      <c r="T17" s="130">
        <v>7</v>
      </c>
      <c r="U17" s="130">
        <v>6</v>
      </c>
      <c r="V17" s="130">
        <v>4</v>
      </c>
      <c r="W17" s="130">
        <v>6</v>
      </c>
      <c r="X17" s="130">
        <v>6</v>
      </c>
      <c r="Y17" s="130">
        <v>5</v>
      </c>
      <c r="Z17" s="130">
        <v>4</v>
      </c>
      <c r="AA17" s="133">
        <v>6</v>
      </c>
      <c r="AB17" s="29">
        <f t="shared" si="1"/>
        <v>52</v>
      </c>
      <c r="AC17" s="30">
        <f t="shared" si="2"/>
        <v>102</v>
      </c>
      <c r="AD17" s="134"/>
    </row>
    <row r="18" spans="1:30" ht="25" customHeight="1" thickBot="1" x14ac:dyDescent="0.45">
      <c r="A18" s="125"/>
      <c r="B18" s="126">
        <v>13</v>
      </c>
      <c r="C18" s="135">
        <v>13</v>
      </c>
      <c r="D18" s="136" t="str">
        <f>VLOOKUP(B18,[1]!第一回合,3,0)</f>
        <v>姜宇丞</v>
      </c>
      <c r="E18" s="38">
        <f>VLOOKUP(B18,[1]!第一回合,5,0)</f>
        <v>127</v>
      </c>
      <c r="F18" s="137">
        <f t="shared" si="3"/>
        <v>118</v>
      </c>
      <c r="G18" s="138">
        <f t="shared" si="4"/>
        <v>245</v>
      </c>
      <c r="H18" s="139">
        <f t="shared" si="5"/>
        <v>101</v>
      </c>
      <c r="I18" s="140">
        <v>8</v>
      </c>
      <c r="J18" s="138">
        <v>7</v>
      </c>
      <c r="K18" s="138">
        <v>5</v>
      </c>
      <c r="L18" s="138">
        <v>6</v>
      </c>
      <c r="M18" s="138">
        <v>4</v>
      </c>
      <c r="N18" s="138">
        <v>8</v>
      </c>
      <c r="O18" s="138">
        <v>6</v>
      </c>
      <c r="P18" s="138">
        <v>4</v>
      </c>
      <c r="Q18" s="141">
        <v>7</v>
      </c>
      <c r="R18" s="40">
        <f t="shared" si="0"/>
        <v>55</v>
      </c>
      <c r="S18" s="140">
        <v>8</v>
      </c>
      <c r="T18" s="138">
        <v>10</v>
      </c>
      <c r="U18" s="138">
        <v>8</v>
      </c>
      <c r="V18" s="138">
        <v>6</v>
      </c>
      <c r="W18" s="138">
        <v>7</v>
      </c>
      <c r="X18" s="138">
        <v>8</v>
      </c>
      <c r="Y18" s="138">
        <v>6</v>
      </c>
      <c r="Z18" s="138">
        <v>4</v>
      </c>
      <c r="AA18" s="141">
        <v>6</v>
      </c>
      <c r="AB18" s="40">
        <f t="shared" si="1"/>
        <v>63</v>
      </c>
      <c r="AC18" s="41">
        <f t="shared" si="2"/>
        <v>118</v>
      </c>
      <c r="AD18" s="142"/>
    </row>
    <row r="19" spans="1:30" ht="25" customHeight="1" thickTop="1" x14ac:dyDescent="0.3">
      <c r="C19" s="43"/>
      <c r="D19" s="143"/>
      <c r="E19" s="144"/>
      <c r="F19" s="144"/>
      <c r="G19" s="145"/>
      <c r="H19" s="71"/>
      <c r="I19" s="144"/>
      <c r="J19" s="144"/>
      <c r="K19" s="144"/>
      <c r="L19" s="144"/>
      <c r="M19" s="144"/>
      <c r="N19" s="144"/>
      <c r="O19" s="144"/>
      <c r="P19" s="144"/>
      <c r="Q19" s="144"/>
      <c r="R19" s="146"/>
      <c r="S19" s="144"/>
      <c r="T19" s="144"/>
      <c r="U19" s="144"/>
      <c r="V19" s="144"/>
      <c r="W19" s="144"/>
      <c r="X19" s="144"/>
      <c r="Y19" s="144"/>
      <c r="Z19" s="144"/>
      <c r="AA19" s="144"/>
      <c r="AB19" s="146"/>
      <c r="AC19" s="144"/>
      <c r="AD19" s="48"/>
    </row>
    <row r="20" spans="1:30" ht="25" customHeight="1" thickBot="1" x14ac:dyDescent="0.35">
      <c r="B20" s="45">
        <v>6</v>
      </c>
      <c r="C20" s="43"/>
      <c r="D20" s="2" t="s">
        <v>30</v>
      </c>
      <c r="E20" s="115" t="s">
        <v>1</v>
      </c>
      <c r="F20" s="244"/>
      <c r="G20" s="244"/>
      <c r="H20" s="244"/>
      <c r="I20" s="244"/>
      <c r="J20" s="244"/>
      <c r="K20" s="144"/>
      <c r="L20" s="144"/>
      <c r="M20" s="144"/>
      <c r="N20" s="144"/>
      <c r="O20" s="144"/>
      <c r="P20" s="144"/>
      <c r="Q20" s="144"/>
      <c r="R20" s="146"/>
      <c r="S20" s="144"/>
      <c r="T20" s="144"/>
      <c r="U20" s="144"/>
      <c r="Z20" s="144"/>
      <c r="AA20" s="144"/>
      <c r="AB20" s="146"/>
      <c r="AC20" s="144"/>
      <c r="AD20" s="48"/>
    </row>
    <row r="21" spans="1:30" ht="25" customHeight="1" thickTop="1" thickBot="1" x14ac:dyDescent="0.45">
      <c r="A21" s="147"/>
      <c r="B21" s="147"/>
      <c r="C21" s="245" t="s">
        <v>89</v>
      </c>
      <c r="D21" s="246"/>
      <c r="E21" s="246"/>
      <c r="F21" s="246"/>
      <c r="G21" s="246"/>
      <c r="H21" s="148" t="s">
        <v>4</v>
      </c>
      <c r="I21" s="149">
        <v>1</v>
      </c>
      <c r="J21" s="150">
        <v>2</v>
      </c>
      <c r="K21" s="150">
        <v>3</v>
      </c>
      <c r="L21" s="150">
        <v>4</v>
      </c>
      <c r="M21" s="150">
        <v>5</v>
      </c>
      <c r="N21" s="150">
        <v>6</v>
      </c>
      <c r="O21" s="150">
        <v>7</v>
      </c>
      <c r="P21" s="150">
        <v>8</v>
      </c>
      <c r="Q21" s="151">
        <v>9</v>
      </c>
      <c r="R21" s="10" t="s">
        <v>5</v>
      </c>
      <c r="S21" s="149">
        <v>10</v>
      </c>
      <c r="T21" s="150">
        <v>11</v>
      </c>
      <c r="U21" s="150">
        <v>12</v>
      </c>
      <c r="V21" s="150">
        <v>13</v>
      </c>
      <c r="W21" s="150">
        <v>14</v>
      </c>
      <c r="X21" s="150">
        <v>15</v>
      </c>
      <c r="Y21" s="150">
        <v>16</v>
      </c>
      <c r="Z21" s="150">
        <v>17</v>
      </c>
      <c r="AA21" s="151">
        <v>18</v>
      </c>
      <c r="AB21" s="11" t="s">
        <v>6</v>
      </c>
      <c r="AC21" s="11" t="s">
        <v>7</v>
      </c>
      <c r="AD21" s="5" t="s">
        <v>8</v>
      </c>
    </row>
    <row r="22" spans="1:30" s="114" customFormat="1" ht="25" customHeight="1" thickTop="1" thickBot="1" x14ac:dyDescent="0.45">
      <c r="A22" s="118" t="s">
        <v>91</v>
      </c>
      <c r="B22" s="119" t="s">
        <v>92</v>
      </c>
      <c r="C22" s="152" t="s">
        <v>9</v>
      </c>
      <c r="D22" s="121" t="s">
        <v>10</v>
      </c>
      <c r="E22" s="122" t="s">
        <v>11</v>
      </c>
      <c r="F22" s="122" t="s">
        <v>93</v>
      </c>
      <c r="G22" s="153" t="s">
        <v>12</v>
      </c>
      <c r="H22" s="154" t="s">
        <v>13</v>
      </c>
      <c r="I22" s="17">
        <v>5</v>
      </c>
      <c r="J22" s="18">
        <v>4</v>
      </c>
      <c r="K22" s="18">
        <v>4</v>
      </c>
      <c r="L22" s="18">
        <v>4</v>
      </c>
      <c r="M22" s="18">
        <v>3</v>
      </c>
      <c r="N22" s="18">
        <v>5</v>
      </c>
      <c r="O22" s="18">
        <v>4</v>
      </c>
      <c r="P22" s="18">
        <v>3</v>
      </c>
      <c r="Q22" s="19">
        <v>4</v>
      </c>
      <c r="R22" s="20">
        <f t="shared" ref="R22:R28" si="6">SUM(I22:Q22)</f>
        <v>36</v>
      </c>
      <c r="S22" s="17">
        <v>4</v>
      </c>
      <c r="T22" s="18">
        <v>5</v>
      </c>
      <c r="U22" s="18">
        <v>4</v>
      </c>
      <c r="V22" s="18">
        <v>3</v>
      </c>
      <c r="W22" s="18">
        <v>4</v>
      </c>
      <c r="X22" s="18">
        <v>5</v>
      </c>
      <c r="Y22" s="18">
        <v>4</v>
      </c>
      <c r="Z22" s="18">
        <v>3</v>
      </c>
      <c r="AA22" s="19">
        <v>4</v>
      </c>
      <c r="AB22" s="20">
        <f t="shared" ref="AB22:AB28" si="7">SUM(S22:AA22)</f>
        <v>36</v>
      </c>
      <c r="AC22" s="21">
        <f t="shared" ref="AC22:AC28" si="8">SUM(R22,AB22)</f>
        <v>72</v>
      </c>
      <c r="AD22" s="155" t="s">
        <v>14</v>
      </c>
    </row>
    <row r="23" spans="1:30" ht="25" customHeight="1" thickTop="1" x14ac:dyDescent="0.4">
      <c r="A23" s="125"/>
      <c r="B23" s="126">
        <v>14</v>
      </c>
      <c r="C23" s="127">
        <v>1</v>
      </c>
      <c r="D23" s="128" t="str">
        <f>VLOOKUP(B23,[1]!第一回合,3,0)</f>
        <v>謝秉翰</v>
      </c>
      <c r="E23" s="55">
        <f>VLOOKUP(B23,[1]!第一回合,5,0)</f>
        <v>74</v>
      </c>
      <c r="F23" s="156">
        <f t="shared" ref="F23:F28" si="9">SUM(AC23)</f>
        <v>81</v>
      </c>
      <c r="G23" s="157">
        <f t="shared" ref="G23:G28" si="10">SUM(E23:F23)</f>
        <v>155</v>
      </c>
      <c r="H23" s="158">
        <f t="shared" ref="H23:H28" si="11">G23-$AC$5*2</f>
        <v>11</v>
      </c>
      <c r="I23" s="159">
        <v>6</v>
      </c>
      <c r="J23" s="157">
        <v>5</v>
      </c>
      <c r="K23" s="157">
        <v>4</v>
      </c>
      <c r="L23" s="157">
        <v>5</v>
      </c>
      <c r="M23" s="157">
        <v>3</v>
      </c>
      <c r="N23" s="157">
        <v>7</v>
      </c>
      <c r="O23" s="157">
        <v>4</v>
      </c>
      <c r="P23" s="157">
        <v>3</v>
      </c>
      <c r="Q23" s="160">
        <v>5</v>
      </c>
      <c r="R23" s="57">
        <f t="shared" si="6"/>
        <v>42</v>
      </c>
      <c r="S23" s="159">
        <v>4</v>
      </c>
      <c r="T23" s="157">
        <v>5</v>
      </c>
      <c r="U23" s="157">
        <v>5</v>
      </c>
      <c r="V23" s="157">
        <v>4</v>
      </c>
      <c r="W23" s="157">
        <v>4</v>
      </c>
      <c r="X23" s="157">
        <v>6</v>
      </c>
      <c r="Y23" s="157">
        <v>4</v>
      </c>
      <c r="Z23" s="157">
        <v>3</v>
      </c>
      <c r="AA23" s="160">
        <v>4</v>
      </c>
      <c r="AB23" s="57">
        <f t="shared" si="7"/>
        <v>39</v>
      </c>
      <c r="AC23" s="58">
        <f t="shared" si="8"/>
        <v>81</v>
      </c>
      <c r="AD23" s="161"/>
    </row>
    <row r="24" spans="1:30" ht="25" customHeight="1" x14ac:dyDescent="0.4">
      <c r="A24" s="125"/>
      <c r="B24" s="126">
        <v>15</v>
      </c>
      <c r="C24" s="127">
        <v>2</v>
      </c>
      <c r="D24" s="128" t="str">
        <f>VLOOKUP(B24,[1]!第一回合,3,0)</f>
        <v>謝宜庭</v>
      </c>
      <c r="E24" s="55">
        <f>VLOOKUP(B24,[1]!第一回合,5,0)</f>
        <v>85</v>
      </c>
      <c r="F24" s="129">
        <f t="shared" si="9"/>
        <v>82</v>
      </c>
      <c r="G24" s="130">
        <f t="shared" si="10"/>
        <v>167</v>
      </c>
      <c r="H24" s="158">
        <f t="shared" si="11"/>
        <v>23</v>
      </c>
      <c r="I24" s="132">
        <v>5</v>
      </c>
      <c r="J24" s="130">
        <v>4</v>
      </c>
      <c r="K24" s="130">
        <v>6</v>
      </c>
      <c r="L24" s="130">
        <v>5</v>
      </c>
      <c r="M24" s="130">
        <v>4</v>
      </c>
      <c r="N24" s="130">
        <v>5</v>
      </c>
      <c r="O24" s="130">
        <v>4</v>
      </c>
      <c r="P24" s="130">
        <v>4</v>
      </c>
      <c r="Q24" s="133">
        <v>5</v>
      </c>
      <c r="R24" s="29">
        <f t="shared" si="6"/>
        <v>42</v>
      </c>
      <c r="S24" s="132">
        <v>4</v>
      </c>
      <c r="T24" s="130">
        <v>5</v>
      </c>
      <c r="U24" s="130">
        <v>5</v>
      </c>
      <c r="V24" s="130">
        <v>4</v>
      </c>
      <c r="W24" s="130">
        <v>5</v>
      </c>
      <c r="X24" s="130">
        <v>6</v>
      </c>
      <c r="Y24" s="130">
        <v>4</v>
      </c>
      <c r="Z24" s="130">
        <v>3</v>
      </c>
      <c r="AA24" s="133">
        <v>4</v>
      </c>
      <c r="AB24" s="29">
        <f t="shared" si="7"/>
        <v>40</v>
      </c>
      <c r="AC24" s="30">
        <f t="shared" si="8"/>
        <v>82</v>
      </c>
      <c r="AD24" s="134"/>
    </row>
    <row r="25" spans="1:30" ht="25" customHeight="1" x14ac:dyDescent="0.4">
      <c r="A25" s="125"/>
      <c r="B25" s="126">
        <v>16</v>
      </c>
      <c r="C25" s="127">
        <v>3</v>
      </c>
      <c r="D25" s="128" t="str">
        <f>VLOOKUP(B25,[1]!第一回合,3,0)</f>
        <v>胡石恩宇</v>
      </c>
      <c r="E25" s="55">
        <f>VLOOKUP(B25,[1]!第一回合,5,0)</f>
        <v>90</v>
      </c>
      <c r="F25" s="129">
        <f t="shared" si="9"/>
        <v>90</v>
      </c>
      <c r="G25" s="130">
        <f t="shared" si="10"/>
        <v>180</v>
      </c>
      <c r="H25" s="158">
        <f t="shared" si="11"/>
        <v>36</v>
      </c>
      <c r="I25" s="132">
        <v>6</v>
      </c>
      <c r="J25" s="130">
        <v>4</v>
      </c>
      <c r="K25" s="130">
        <v>6</v>
      </c>
      <c r="L25" s="130">
        <v>6</v>
      </c>
      <c r="M25" s="130">
        <v>4</v>
      </c>
      <c r="N25" s="130">
        <v>6</v>
      </c>
      <c r="O25" s="130">
        <v>5</v>
      </c>
      <c r="P25" s="130">
        <v>4</v>
      </c>
      <c r="Q25" s="133">
        <v>5</v>
      </c>
      <c r="R25" s="29">
        <f t="shared" si="6"/>
        <v>46</v>
      </c>
      <c r="S25" s="132">
        <v>6</v>
      </c>
      <c r="T25" s="130">
        <v>6</v>
      </c>
      <c r="U25" s="130">
        <v>5</v>
      </c>
      <c r="V25" s="130">
        <v>4</v>
      </c>
      <c r="W25" s="130">
        <v>4</v>
      </c>
      <c r="X25" s="130">
        <v>7</v>
      </c>
      <c r="Y25" s="130">
        <v>4</v>
      </c>
      <c r="Z25" s="130">
        <v>3</v>
      </c>
      <c r="AA25" s="133">
        <v>5</v>
      </c>
      <c r="AB25" s="29">
        <f t="shared" si="7"/>
        <v>44</v>
      </c>
      <c r="AC25" s="30">
        <f t="shared" si="8"/>
        <v>90</v>
      </c>
      <c r="AD25" s="134"/>
    </row>
    <row r="26" spans="1:30" ht="25" customHeight="1" x14ac:dyDescent="0.4">
      <c r="A26" s="125"/>
      <c r="B26" s="126">
        <v>17</v>
      </c>
      <c r="C26" s="127">
        <v>4</v>
      </c>
      <c r="D26" s="128" t="str">
        <f>VLOOKUP(B26,[1]!第一回合,3,0)</f>
        <v>羅文彤</v>
      </c>
      <c r="E26" s="55">
        <f>VLOOKUP(B26,[1]!第一回合,5,0)</f>
        <v>101</v>
      </c>
      <c r="F26" s="129">
        <f t="shared" si="9"/>
        <v>100</v>
      </c>
      <c r="G26" s="130">
        <f t="shared" si="10"/>
        <v>201</v>
      </c>
      <c r="H26" s="158">
        <f t="shared" si="11"/>
        <v>57</v>
      </c>
      <c r="I26" s="132">
        <v>7</v>
      </c>
      <c r="J26" s="130">
        <v>7</v>
      </c>
      <c r="K26" s="130">
        <v>5</v>
      </c>
      <c r="L26" s="130">
        <v>6</v>
      </c>
      <c r="M26" s="130">
        <v>4</v>
      </c>
      <c r="N26" s="130">
        <v>6</v>
      </c>
      <c r="O26" s="130">
        <v>4</v>
      </c>
      <c r="P26" s="130">
        <v>4</v>
      </c>
      <c r="Q26" s="133">
        <v>5</v>
      </c>
      <c r="R26" s="29">
        <f t="shared" si="6"/>
        <v>48</v>
      </c>
      <c r="S26" s="132">
        <v>5</v>
      </c>
      <c r="T26" s="130">
        <v>6</v>
      </c>
      <c r="U26" s="130">
        <v>4</v>
      </c>
      <c r="V26" s="130">
        <v>5</v>
      </c>
      <c r="W26" s="130">
        <v>7</v>
      </c>
      <c r="X26" s="130">
        <v>8</v>
      </c>
      <c r="Y26" s="130">
        <v>5</v>
      </c>
      <c r="Z26" s="130">
        <v>5</v>
      </c>
      <c r="AA26" s="133">
        <v>7</v>
      </c>
      <c r="AB26" s="29">
        <f t="shared" si="7"/>
        <v>52</v>
      </c>
      <c r="AC26" s="30">
        <f t="shared" si="8"/>
        <v>100</v>
      </c>
      <c r="AD26" s="134"/>
    </row>
    <row r="27" spans="1:30" ht="25" customHeight="1" x14ac:dyDescent="0.4">
      <c r="B27" s="126">
        <v>19</v>
      </c>
      <c r="C27" s="127">
        <v>5</v>
      </c>
      <c r="D27" s="162" t="str">
        <f>VLOOKUP(B27,[1]!第一回合,3,0)</f>
        <v>林昱舟</v>
      </c>
      <c r="E27" s="27">
        <f>VLOOKUP(B27,[1]!第一回合,5,0)</f>
        <v>116</v>
      </c>
      <c r="F27" s="129">
        <f t="shared" si="9"/>
        <v>97</v>
      </c>
      <c r="G27" s="130">
        <f t="shared" si="10"/>
        <v>213</v>
      </c>
      <c r="H27" s="163">
        <f t="shared" si="11"/>
        <v>69</v>
      </c>
      <c r="I27" s="132">
        <v>6</v>
      </c>
      <c r="J27" s="130">
        <v>5</v>
      </c>
      <c r="K27" s="130">
        <v>4</v>
      </c>
      <c r="L27" s="130">
        <v>6</v>
      </c>
      <c r="M27" s="130">
        <v>4</v>
      </c>
      <c r="N27" s="130">
        <v>5</v>
      </c>
      <c r="O27" s="130">
        <v>5</v>
      </c>
      <c r="P27" s="130">
        <v>4</v>
      </c>
      <c r="Q27" s="133">
        <v>5</v>
      </c>
      <c r="R27" s="29">
        <f t="shared" si="6"/>
        <v>44</v>
      </c>
      <c r="S27" s="132">
        <v>7</v>
      </c>
      <c r="T27" s="130">
        <v>6</v>
      </c>
      <c r="U27" s="130">
        <v>6</v>
      </c>
      <c r="V27" s="130">
        <v>4</v>
      </c>
      <c r="W27" s="130">
        <v>5</v>
      </c>
      <c r="X27" s="130">
        <v>7</v>
      </c>
      <c r="Y27" s="130">
        <v>6</v>
      </c>
      <c r="Z27" s="130">
        <v>5</v>
      </c>
      <c r="AA27" s="133">
        <v>7</v>
      </c>
      <c r="AB27" s="29">
        <f t="shared" si="7"/>
        <v>53</v>
      </c>
      <c r="AC27" s="30">
        <f t="shared" si="8"/>
        <v>97</v>
      </c>
      <c r="AD27" s="134"/>
    </row>
    <row r="28" spans="1:30" ht="25" customHeight="1" thickBot="1" x14ac:dyDescent="0.45">
      <c r="A28" s="125"/>
      <c r="B28" s="126">
        <v>18</v>
      </c>
      <c r="C28" s="135">
        <v>6</v>
      </c>
      <c r="D28" s="136" t="str">
        <f>VLOOKUP(B28,[1]!第一回合,3,0)</f>
        <v>張大澤</v>
      </c>
      <c r="E28" s="38">
        <f>VLOOKUP(B28,[1]!第一回合,5,0)</f>
        <v>102</v>
      </c>
      <c r="F28" s="137">
        <f t="shared" si="9"/>
        <v>118</v>
      </c>
      <c r="G28" s="138">
        <f t="shared" si="10"/>
        <v>220</v>
      </c>
      <c r="H28" s="139">
        <f t="shared" si="11"/>
        <v>76</v>
      </c>
      <c r="I28" s="140">
        <v>10</v>
      </c>
      <c r="J28" s="138">
        <v>6</v>
      </c>
      <c r="K28" s="138">
        <v>6</v>
      </c>
      <c r="L28" s="138">
        <v>7</v>
      </c>
      <c r="M28" s="138">
        <v>3</v>
      </c>
      <c r="N28" s="138">
        <v>8</v>
      </c>
      <c r="O28" s="138">
        <v>7</v>
      </c>
      <c r="P28" s="138">
        <v>4</v>
      </c>
      <c r="Q28" s="141">
        <v>7</v>
      </c>
      <c r="R28" s="40">
        <f t="shared" si="6"/>
        <v>58</v>
      </c>
      <c r="S28" s="140">
        <v>7</v>
      </c>
      <c r="T28" s="138">
        <v>7</v>
      </c>
      <c r="U28" s="138">
        <v>8</v>
      </c>
      <c r="V28" s="138">
        <v>6</v>
      </c>
      <c r="W28" s="138">
        <v>6</v>
      </c>
      <c r="X28" s="138">
        <v>10</v>
      </c>
      <c r="Y28" s="138">
        <v>7</v>
      </c>
      <c r="Z28" s="138">
        <v>5</v>
      </c>
      <c r="AA28" s="141">
        <v>4</v>
      </c>
      <c r="AB28" s="40">
        <f t="shared" si="7"/>
        <v>60</v>
      </c>
      <c r="AC28" s="41">
        <f t="shared" si="8"/>
        <v>118</v>
      </c>
      <c r="AD28" s="142"/>
    </row>
    <row r="29" spans="1:30" ht="25" customHeight="1" thickTop="1" x14ac:dyDescent="0.4">
      <c r="C29" s="43"/>
      <c r="D29" s="143"/>
      <c r="E29" s="45"/>
      <c r="F29" s="45"/>
      <c r="G29" s="43"/>
      <c r="H29" s="46"/>
      <c r="I29" s="45"/>
      <c r="J29" s="45"/>
      <c r="K29" s="45"/>
      <c r="L29" s="45"/>
      <c r="M29" s="45"/>
      <c r="N29" s="45"/>
      <c r="O29" s="45"/>
      <c r="P29" s="45"/>
      <c r="Q29" s="45"/>
      <c r="R29" s="47"/>
      <c r="S29" s="45"/>
      <c r="T29" s="45"/>
      <c r="U29" s="45"/>
      <c r="V29" s="45"/>
      <c r="W29" s="45"/>
      <c r="X29" s="45"/>
      <c r="Y29" s="45"/>
      <c r="Z29" s="45"/>
      <c r="AA29" s="45"/>
      <c r="AB29" s="47"/>
      <c r="AC29" s="45"/>
      <c r="AD29" s="164"/>
    </row>
    <row r="30" spans="1:30" ht="35.5" customHeight="1" thickBot="1" x14ac:dyDescent="0.35">
      <c r="B30" s="45">
        <v>6</v>
      </c>
      <c r="C30" s="43"/>
      <c r="D30" s="2" t="s">
        <v>38</v>
      </c>
      <c r="E30" s="115" t="s">
        <v>1</v>
      </c>
      <c r="F30" s="144"/>
      <c r="G30" s="145"/>
      <c r="H30" s="71"/>
      <c r="I30" s="144"/>
      <c r="J30" s="144"/>
      <c r="K30" s="144"/>
      <c r="L30" s="144"/>
      <c r="M30" s="144"/>
      <c r="N30" s="144"/>
      <c r="O30" s="144"/>
      <c r="P30" s="144"/>
      <c r="Q30" s="144"/>
      <c r="R30" s="146"/>
      <c r="S30" s="144"/>
      <c r="T30" s="144"/>
      <c r="U30" s="144"/>
      <c r="V30" s="144"/>
      <c r="W30" s="144"/>
      <c r="X30" s="144"/>
      <c r="Y30" s="144"/>
      <c r="Z30" s="144"/>
      <c r="AA30" s="144"/>
      <c r="AB30" s="146"/>
      <c r="AC30" s="144"/>
      <c r="AD30" s="48"/>
    </row>
    <row r="31" spans="1:30" ht="27" customHeight="1" thickTop="1" thickBot="1" x14ac:dyDescent="0.45">
      <c r="A31" s="147"/>
      <c r="B31" s="147"/>
      <c r="C31" s="232" t="s">
        <v>89</v>
      </c>
      <c r="D31" s="233"/>
      <c r="E31" s="233"/>
      <c r="F31" s="233"/>
      <c r="G31" s="234"/>
      <c r="H31" s="6" t="s">
        <v>4</v>
      </c>
      <c r="I31" s="165">
        <v>1</v>
      </c>
      <c r="J31" s="150">
        <v>2</v>
      </c>
      <c r="K31" s="150">
        <v>3</v>
      </c>
      <c r="L31" s="150">
        <v>4</v>
      </c>
      <c r="M31" s="150">
        <v>5</v>
      </c>
      <c r="N31" s="150">
        <v>6</v>
      </c>
      <c r="O31" s="150">
        <v>7</v>
      </c>
      <c r="P31" s="150">
        <v>8</v>
      </c>
      <c r="Q31" s="166">
        <v>9</v>
      </c>
      <c r="R31" s="10" t="s">
        <v>5</v>
      </c>
      <c r="S31" s="165">
        <v>10</v>
      </c>
      <c r="T31" s="150">
        <v>11</v>
      </c>
      <c r="U31" s="150">
        <v>12</v>
      </c>
      <c r="V31" s="150">
        <v>13</v>
      </c>
      <c r="W31" s="150">
        <v>14</v>
      </c>
      <c r="X31" s="150">
        <v>15</v>
      </c>
      <c r="Y31" s="150">
        <v>16</v>
      </c>
      <c r="Z31" s="150">
        <v>17</v>
      </c>
      <c r="AA31" s="166">
        <v>18</v>
      </c>
      <c r="AB31" s="11" t="s">
        <v>6</v>
      </c>
      <c r="AC31" s="117" t="s">
        <v>7</v>
      </c>
      <c r="AD31" s="13" t="s">
        <v>8</v>
      </c>
    </row>
    <row r="32" spans="1:30" s="114" customFormat="1" ht="25" customHeight="1" thickTop="1" thickBot="1" x14ac:dyDescent="0.45">
      <c r="A32" s="118" t="s">
        <v>91</v>
      </c>
      <c r="B32" s="167" t="s">
        <v>92</v>
      </c>
      <c r="C32" s="168" t="s">
        <v>9</v>
      </c>
      <c r="D32" s="169" t="s">
        <v>10</v>
      </c>
      <c r="E32" s="170" t="s">
        <v>11</v>
      </c>
      <c r="F32" s="171" t="s">
        <v>93</v>
      </c>
      <c r="G32" s="172" t="s">
        <v>12</v>
      </c>
      <c r="H32" s="82" t="s">
        <v>13</v>
      </c>
      <c r="I32" s="17">
        <v>5</v>
      </c>
      <c r="J32" s="18">
        <v>4</v>
      </c>
      <c r="K32" s="18">
        <v>4</v>
      </c>
      <c r="L32" s="18">
        <v>4</v>
      </c>
      <c r="M32" s="18">
        <v>3</v>
      </c>
      <c r="N32" s="18">
        <v>5</v>
      </c>
      <c r="O32" s="18">
        <v>4</v>
      </c>
      <c r="P32" s="18">
        <v>3</v>
      </c>
      <c r="Q32" s="19">
        <v>4</v>
      </c>
      <c r="R32" s="20">
        <f>SUM(I32:Q32)</f>
        <v>36</v>
      </c>
      <c r="S32" s="17">
        <v>4</v>
      </c>
      <c r="T32" s="18">
        <v>5</v>
      </c>
      <c r="U32" s="18">
        <v>4</v>
      </c>
      <c r="V32" s="18">
        <v>3</v>
      </c>
      <c r="W32" s="18">
        <v>4</v>
      </c>
      <c r="X32" s="18">
        <v>5</v>
      </c>
      <c r="Y32" s="18">
        <v>4</v>
      </c>
      <c r="Z32" s="18">
        <v>3</v>
      </c>
      <c r="AA32" s="19">
        <v>4</v>
      </c>
      <c r="AB32" s="20">
        <f>SUM(S32:AA32)</f>
        <v>36</v>
      </c>
      <c r="AC32" s="21">
        <f>SUM(R32,AB32)</f>
        <v>72</v>
      </c>
      <c r="AD32" s="79" t="s">
        <v>14</v>
      </c>
    </row>
    <row r="33" spans="1:30" ht="25" customHeight="1" thickTop="1" x14ac:dyDescent="0.4">
      <c r="A33" s="125"/>
      <c r="B33" s="126">
        <v>20</v>
      </c>
      <c r="C33" s="173">
        <v>1</v>
      </c>
      <c r="D33" s="174" t="str">
        <f>VLOOKUP(B33,[1]!第一回合,3,0)</f>
        <v>黃廉凱</v>
      </c>
      <c r="E33" s="175">
        <f>VLOOKUP(B33,[1]!第一回合,5,0)</f>
        <v>82</v>
      </c>
      <c r="F33" s="176">
        <f>SUM(AC33)</f>
        <v>81</v>
      </c>
      <c r="G33" s="177">
        <f>SUM(E33:F33)</f>
        <v>163</v>
      </c>
      <c r="H33" s="178">
        <f>G33-$AC$5*2</f>
        <v>19</v>
      </c>
      <c r="I33" s="179">
        <v>5</v>
      </c>
      <c r="J33" s="180">
        <v>5</v>
      </c>
      <c r="K33" s="180">
        <v>4</v>
      </c>
      <c r="L33" s="180">
        <v>4</v>
      </c>
      <c r="M33" s="180">
        <v>4</v>
      </c>
      <c r="N33" s="180">
        <v>4</v>
      </c>
      <c r="O33" s="180">
        <v>4</v>
      </c>
      <c r="P33" s="180">
        <v>4</v>
      </c>
      <c r="Q33" s="181">
        <v>3</v>
      </c>
      <c r="R33" s="182">
        <f>SUM(I33:Q33)</f>
        <v>37</v>
      </c>
      <c r="S33" s="179">
        <v>4</v>
      </c>
      <c r="T33" s="180">
        <v>5</v>
      </c>
      <c r="U33" s="180">
        <v>5</v>
      </c>
      <c r="V33" s="180">
        <v>4</v>
      </c>
      <c r="W33" s="180">
        <v>8</v>
      </c>
      <c r="X33" s="180">
        <v>5</v>
      </c>
      <c r="Y33" s="180">
        <v>5</v>
      </c>
      <c r="Z33" s="180">
        <v>3</v>
      </c>
      <c r="AA33" s="181">
        <v>5</v>
      </c>
      <c r="AB33" s="182">
        <f>SUM(S33:AA33)</f>
        <v>44</v>
      </c>
      <c r="AC33" s="183">
        <f>SUM(R33,AB33)</f>
        <v>81</v>
      </c>
      <c r="AD33" s="184"/>
    </row>
    <row r="34" spans="1:30" ht="25" customHeight="1" x14ac:dyDescent="0.4">
      <c r="A34" s="125"/>
      <c r="B34" s="126">
        <v>22</v>
      </c>
      <c r="C34" s="127">
        <v>2</v>
      </c>
      <c r="D34" s="128" t="str">
        <f>VLOOKUP(B34,[1]!第一回合,3,0)</f>
        <v>王瑞德</v>
      </c>
      <c r="E34" s="55">
        <f>VLOOKUP(B34,[1]!第一回合,5,0)</f>
        <v>98</v>
      </c>
      <c r="F34" s="129">
        <f>SUM(AC34)</f>
        <v>82</v>
      </c>
      <c r="G34" s="130">
        <f>SUM(E34:F34)</f>
        <v>180</v>
      </c>
      <c r="H34" s="158">
        <f>G34-$AC$5*2</f>
        <v>36</v>
      </c>
      <c r="I34" s="132">
        <v>5</v>
      </c>
      <c r="J34" s="130">
        <v>5</v>
      </c>
      <c r="K34" s="130">
        <v>6</v>
      </c>
      <c r="L34" s="130">
        <v>4</v>
      </c>
      <c r="M34" s="130">
        <v>3</v>
      </c>
      <c r="N34" s="130">
        <v>5</v>
      </c>
      <c r="O34" s="130">
        <v>4</v>
      </c>
      <c r="P34" s="130">
        <v>4</v>
      </c>
      <c r="Q34" s="133">
        <v>4</v>
      </c>
      <c r="R34" s="29">
        <f>SUM(I34:Q34)</f>
        <v>40</v>
      </c>
      <c r="S34" s="132">
        <v>5</v>
      </c>
      <c r="T34" s="130">
        <v>6</v>
      </c>
      <c r="U34" s="130">
        <v>4</v>
      </c>
      <c r="V34" s="130">
        <v>3</v>
      </c>
      <c r="W34" s="130">
        <v>4</v>
      </c>
      <c r="X34" s="130">
        <v>6</v>
      </c>
      <c r="Y34" s="130">
        <v>4</v>
      </c>
      <c r="Z34" s="130">
        <v>4</v>
      </c>
      <c r="AA34" s="133">
        <v>6</v>
      </c>
      <c r="AB34" s="29">
        <f>SUM(S34:AA34)</f>
        <v>42</v>
      </c>
      <c r="AC34" s="30">
        <f>SUM(R34,AB34)</f>
        <v>82</v>
      </c>
      <c r="AD34" s="134"/>
    </row>
    <row r="35" spans="1:30" ht="25" customHeight="1" x14ac:dyDescent="0.4">
      <c r="A35" s="125"/>
      <c r="B35" s="126">
        <v>23</v>
      </c>
      <c r="C35" s="127">
        <v>3</v>
      </c>
      <c r="D35" s="128" t="str">
        <f>VLOOKUP(B35,[1]!第一回合,3,0)</f>
        <v>陳梅宜</v>
      </c>
      <c r="E35" s="55">
        <f>VLOOKUP(B35,[1]!第一回合,5,0)</f>
        <v>100</v>
      </c>
      <c r="F35" s="129">
        <f>SUM(AC35)</f>
        <v>92</v>
      </c>
      <c r="G35" s="130">
        <f>SUM(E35:F35)</f>
        <v>192</v>
      </c>
      <c r="H35" s="158">
        <f>G35-$AC$5*2</f>
        <v>48</v>
      </c>
      <c r="I35" s="132">
        <v>7</v>
      </c>
      <c r="J35" s="130">
        <v>4</v>
      </c>
      <c r="K35" s="130">
        <v>6</v>
      </c>
      <c r="L35" s="130">
        <v>6</v>
      </c>
      <c r="M35" s="130">
        <v>5</v>
      </c>
      <c r="N35" s="130">
        <v>5</v>
      </c>
      <c r="O35" s="130">
        <v>5</v>
      </c>
      <c r="P35" s="130">
        <v>5</v>
      </c>
      <c r="Q35" s="133">
        <v>5</v>
      </c>
      <c r="R35" s="29">
        <f>SUM(I35:Q35)</f>
        <v>48</v>
      </c>
      <c r="S35" s="132">
        <v>5</v>
      </c>
      <c r="T35" s="130">
        <v>5</v>
      </c>
      <c r="U35" s="130">
        <v>6</v>
      </c>
      <c r="V35" s="130">
        <v>4</v>
      </c>
      <c r="W35" s="130">
        <v>4</v>
      </c>
      <c r="X35" s="130">
        <v>5</v>
      </c>
      <c r="Y35" s="130">
        <v>6</v>
      </c>
      <c r="Z35" s="130">
        <v>3</v>
      </c>
      <c r="AA35" s="133">
        <v>6</v>
      </c>
      <c r="AB35" s="29">
        <f>SUM(S35:AA35)</f>
        <v>44</v>
      </c>
      <c r="AC35" s="30">
        <f>SUM(R35,AB35)</f>
        <v>92</v>
      </c>
      <c r="AD35" s="134"/>
    </row>
    <row r="36" spans="1:30" ht="25" customHeight="1" thickBot="1" x14ac:dyDescent="0.45">
      <c r="A36" s="125"/>
      <c r="B36" s="126">
        <v>21</v>
      </c>
      <c r="C36" s="135">
        <v>4</v>
      </c>
      <c r="D36" s="136" t="str">
        <f>VLOOKUP(B36,[1]!第一回合,3,0)</f>
        <v>王振亞</v>
      </c>
      <c r="E36" s="38">
        <f>VLOOKUP(B36,[1]!第一回合,5,0)</f>
        <v>97</v>
      </c>
      <c r="F36" s="137">
        <f>SUM(AC36)</f>
        <v>96</v>
      </c>
      <c r="G36" s="138">
        <f>SUM(E36:F36)</f>
        <v>193</v>
      </c>
      <c r="H36" s="185">
        <f>G36-$AC$5*2</f>
        <v>49</v>
      </c>
      <c r="I36" s="140">
        <v>6</v>
      </c>
      <c r="J36" s="138">
        <v>6</v>
      </c>
      <c r="K36" s="138">
        <v>4</v>
      </c>
      <c r="L36" s="138">
        <v>4</v>
      </c>
      <c r="M36" s="138">
        <v>4</v>
      </c>
      <c r="N36" s="138">
        <v>6</v>
      </c>
      <c r="O36" s="138">
        <v>5</v>
      </c>
      <c r="P36" s="138">
        <v>6</v>
      </c>
      <c r="Q36" s="141">
        <v>4</v>
      </c>
      <c r="R36" s="40">
        <f>SUM(I36:Q36)</f>
        <v>45</v>
      </c>
      <c r="S36" s="140">
        <v>4</v>
      </c>
      <c r="T36" s="138">
        <v>8</v>
      </c>
      <c r="U36" s="138">
        <v>5</v>
      </c>
      <c r="V36" s="138">
        <v>4</v>
      </c>
      <c r="W36" s="138">
        <v>7</v>
      </c>
      <c r="X36" s="138">
        <v>6</v>
      </c>
      <c r="Y36" s="138">
        <v>6</v>
      </c>
      <c r="Z36" s="138">
        <v>5</v>
      </c>
      <c r="AA36" s="141">
        <v>6</v>
      </c>
      <c r="AB36" s="40">
        <f>SUM(S36:AA36)</f>
        <v>51</v>
      </c>
      <c r="AC36" s="41">
        <f>SUM(R36,AB36)</f>
        <v>96</v>
      </c>
      <c r="AD36" s="142"/>
    </row>
    <row r="37" spans="1:30" ht="25" customHeight="1" thickTop="1" x14ac:dyDescent="0.4">
      <c r="C37" s="43"/>
      <c r="D37" s="143"/>
      <c r="E37" s="45"/>
      <c r="F37" s="45"/>
      <c r="G37" s="43"/>
      <c r="H37" s="46"/>
      <c r="I37" s="45"/>
      <c r="J37" s="45"/>
      <c r="K37" s="45"/>
      <c r="L37" s="45"/>
      <c r="M37" s="45"/>
      <c r="N37" s="45"/>
      <c r="O37" s="45"/>
      <c r="P37" s="45"/>
      <c r="Q37" s="45"/>
      <c r="R37" s="47"/>
      <c r="S37" s="45"/>
      <c r="T37" s="45"/>
      <c r="U37" s="45"/>
      <c r="V37" s="45"/>
      <c r="W37" s="45"/>
      <c r="X37" s="45"/>
      <c r="Y37" s="45"/>
      <c r="Z37" s="45"/>
      <c r="AA37" s="45"/>
      <c r="AB37" s="47"/>
      <c r="AC37" s="45"/>
      <c r="AD37" s="164"/>
    </row>
    <row r="38" spans="1:30" ht="25" customHeight="1" thickBot="1" x14ac:dyDescent="0.35">
      <c r="B38" s="45">
        <v>16</v>
      </c>
      <c r="C38" s="43"/>
      <c r="D38" s="235" t="s">
        <v>45</v>
      </c>
      <c r="E38" s="235"/>
      <c r="F38" s="115" t="s">
        <v>1</v>
      </c>
      <c r="G38" s="145"/>
      <c r="H38" s="71"/>
      <c r="I38" s="144"/>
      <c r="J38" s="144"/>
      <c r="K38" s="144"/>
      <c r="L38" s="144"/>
      <c r="M38" s="144"/>
      <c r="N38" s="144"/>
      <c r="O38" s="144"/>
      <c r="P38" s="144"/>
      <c r="Q38" s="144"/>
      <c r="R38" s="146"/>
      <c r="S38" s="144"/>
      <c r="T38" s="144"/>
      <c r="U38" s="144"/>
      <c r="Z38" s="144"/>
      <c r="AA38" s="144"/>
      <c r="AB38" s="146"/>
      <c r="AC38" s="144"/>
      <c r="AD38" s="48"/>
    </row>
    <row r="39" spans="1:30" ht="25" customHeight="1" thickTop="1" thickBot="1" x14ac:dyDescent="0.45">
      <c r="A39" s="147"/>
      <c r="B39" s="147"/>
      <c r="C39" s="236" t="s">
        <v>89</v>
      </c>
      <c r="D39" s="237"/>
      <c r="E39" s="237"/>
      <c r="F39" s="237"/>
      <c r="G39" s="237"/>
      <c r="H39" s="186" t="s">
        <v>4</v>
      </c>
      <c r="I39" s="149">
        <v>1</v>
      </c>
      <c r="J39" s="150">
        <v>2</v>
      </c>
      <c r="K39" s="150">
        <v>3</v>
      </c>
      <c r="L39" s="150">
        <v>4</v>
      </c>
      <c r="M39" s="150">
        <v>5</v>
      </c>
      <c r="N39" s="150">
        <v>6</v>
      </c>
      <c r="O39" s="150">
        <v>7</v>
      </c>
      <c r="P39" s="150">
        <v>8</v>
      </c>
      <c r="Q39" s="151">
        <v>9</v>
      </c>
      <c r="R39" s="10" t="s">
        <v>5</v>
      </c>
      <c r="S39" s="149">
        <v>10</v>
      </c>
      <c r="T39" s="150">
        <v>11</v>
      </c>
      <c r="U39" s="150">
        <v>12</v>
      </c>
      <c r="V39" s="150">
        <v>13</v>
      </c>
      <c r="W39" s="150">
        <v>14</v>
      </c>
      <c r="X39" s="150">
        <v>15</v>
      </c>
      <c r="Y39" s="150">
        <v>16</v>
      </c>
      <c r="Z39" s="150">
        <v>17</v>
      </c>
      <c r="AA39" s="151">
        <v>18</v>
      </c>
      <c r="AB39" s="11" t="s">
        <v>6</v>
      </c>
      <c r="AC39" s="11" t="s">
        <v>7</v>
      </c>
      <c r="AD39" s="5" t="s">
        <v>8</v>
      </c>
    </row>
    <row r="40" spans="1:30" s="114" customFormat="1" ht="25" customHeight="1" thickTop="1" thickBot="1" x14ac:dyDescent="0.45">
      <c r="A40" s="118" t="s">
        <v>91</v>
      </c>
      <c r="B40" s="167" t="s">
        <v>92</v>
      </c>
      <c r="C40" s="187" t="s">
        <v>9</v>
      </c>
      <c r="D40" s="188" t="s">
        <v>10</v>
      </c>
      <c r="E40" s="170" t="s">
        <v>11</v>
      </c>
      <c r="F40" s="170" t="s">
        <v>93</v>
      </c>
      <c r="G40" s="189" t="s">
        <v>12</v>
      </c>
      <c r="H40" s="190" t="s">
        <v>13</v>
      </c>
      <c r="I40" s="17">
        <v>5</v>
      </c>
      <c r="J40" s="18">
        <v>4</v>
      </c>
      <c r="K40" s="18">
        <v>4</v>
      </c>
      <c r="L40" s="18">
        <v>4</v>
      </c>
      <c r="M40" s="18">
        <v>3</v>
      </c>
      <c r="N40" s="18">
        <v>5</v>
      </c>
      <c r="O40" s="18">
        <v>4</v>
      </c>
      <c r="P40" s="18">
        <v>3</v>
      </c>
      <c r="Q40" s="19">
        <v>4</v>
      </c>
      <c r="R40" s="20">
        <f t="shared" ref="R40:R55" si="12">SUM(I40:Q40)</f>
        <v>36</v>
      </c>
      <c r="S40" s="17">
        <v>4</v>
      </c>
      <c r="T40" s="18">
        <v>5</v>
      </c>
      <c r="U40" s="18">
        <v>4</v>
      </c>
      <c r="V40" s="18">
        <v>3</v>
      </c>
      <c r="W40" s="18">
        <v>4</v>
      </c>
      <c r="X40" s="18">
        <v>5</v>
      </c>
      <c r="Y40" s="18">
        <v>4</v>
      </c>
      <c r="Z40" s="18">
        <v>3</v>
      </c>
      <c r="AA40" s="19">
        <v>4</v>
      </c>
      <c r="AB40" s="20">
        <f t="shared" ref="AB40:AB55" si="13">SUM(S40:AA40)</f>
        <v>36</v>
      </c>
      <c r="AC40" s="21">
        <f t="shared" ref="AC40:AC55" si="14">SUM(R40,AB40)</f>
        <v>72</v>
      </c>
      <c r="AD40" s="155" t="s">
        <v>14</v>
      </c>
    </row>
    <row r="41" spans="1:30" ht="25" customHeight="1" thickTop="1" x14ac:dyDescent="0.4">
      <c r="A41" s="125"/>
      <c r="B41" s="126">
        <v>25</v>
      </c>
      <c r="C41" s="173">
        <v>1</v>
      </c>
      <c r="D41" s="174" t="str">
        <f>VLOOKUP(B41,[1]!第一回合,3,0)</f>
        <v>藍士硯</v>
      </c>
      <c r="E41" s="175">
        <f>VLOOKUP(B41,[1]!第一回合,5,0)</f>
        <v>82</v>
      </c>
      <c r="F41" s="176">
        <f t="shared" ref="F41:F55" si="15">SUM(AC41)</f>
        <v>77</v>
      </c>
      <c r="G41" s="177">
        <f t="shared" ref="G41:G55" si="16">SUM(E41:F41)</f>
        <v>159</v>
      </c>
      <c r="H41" s="178">
        <f t="shared" ref="H41:H55" si="17">G41-$AC$5*2</f>
        <v>15</v>
      </c>
      <c r="I41" s="159">
        <v>5</v>
      </c>
      <c r="J41" s="157">
        <v>4</v>
      </c>
      <c r="K41" s="157">
        <v>4</v>
      </c>
      <c r="L41" s="157">
        <v>4</v>
      </c>
      <c r="M41" s="157">
        <v>3</v>
      </c>
      <c r="N41" s="157">
        <v>5</v>
      </c>
      <c r="O41" s="157">
        <v>5</v>
      </c>
      <c r="P41" s="157">
        <v>3</v>
      </c>
      <c r="Q41" s="160">
        <v>5</v>
      </c>
      <c r="R41" s="57">
        <f t="shared" si="12"/>
        <v>38</v>
      </c>
      <c r="S41" s="159">
        <v>5</v>
      </c>
      <c r="T41" s="157">
        <v>7</v>
      </c>
      <c r="U41" s="157">
        <v>3</v>
      </c>
      <c r="V41" s="157">
        <v>3</v>
      </c>
      <c r="W41" s="157">
        <v>5</v>
      </c>
      <c r="X41" s="157">
        <v>5</v>
      </c>
      <c r="Y41" s="157">
        <v>4</v>
      </c>
      <c r="Z41" s="157">
        <v>2</v>
      </c>
      <c r="AA41" s="160">
        <v>5</v>
      </c>
      <c r="AB41" s="57">
        <f t="shared" si="13"/>
        <v>39</v>
      </c>
      <c r="AC41" s="58">
        <f t="shared" si="14"/>
        <v>77</v>
      </c>
      <c r="AD41" s="161"/>
    </row>
    <row r="42" spans="1:30" ht="25" customHeight="1" x14ac:dyDescent="0.4">
      <c r="A42" s="125"/>
      <c r="B42" s="126">
        <v>24</v>
      </c>
      <c r="C42" s="191">
        <v>2</v>
      </c>
      <c r="D42" s="128" t="str">
        <f>VLOOKUP(B42,[1]!第一回合,3,0)</f>
        <v>蕭琮耀</v>
      </c>
      <c r="E42" s="55">
        <f>VLOOKUP(B42,[1]!第一回合,5,0)</f>
        <v>79</v>
      </c>
      <c r="F42" s="129">
        <f t="shared" si="15"/>
        <v>89</v>
      </c>
      <c r="G42" s="130">
        <f t="shared" si="16"/>
        <v>168</v>
      </c>
      <c r="H42" s="158">
        <f t="shared" si="17"/>
        <v>24</v>
      </c>
      <c r="I42" s="132">
        <v>7</v>
      </c>
      <c r="J42" s="130">
        <v>5</v>
      </c>
      <c r="K42" s="130">
        <v>6</v>
      </c>
      <c r="L42" s="130">
        <v>4</v>
      </c>
      <c r="M42" s="130">
        <v>3</v>
      </c>
      <c r="N42" s="130">
        <v>6</v>
      </c>
      <c r="O42" s="130">
        <v>4</v>
      </c>
      <c r="P42" s="130">
        <v>4</v>
      </c>
      <c r="Q42" s="133">
        <v>4</v>
      </c>
      <c r="R42" s="29">
        <f t="shared" si="12"/>
        <v>43</v>
      </c>
      <c r="S42" s="132">
        <v>5</v>
      </c>
      <c r="T42" s="130">
        <v>7</v>
      </c>
      <c r="U42" s="130">
        <v>3</v>
      </c>
      <c r="V42" s="130">
        <v>4</v>
      </c>
      <c r="W42" s="130">
        <v>5</v>
      </c>
      <c r="X42" s="130">
        <v>6</v>
      </c>
      <c r="Y42" s="130">
        <v>6</v>
      </c>
      <c r="Z42" s="130">
        <v>5</v>
      </c>
      <c r="AA42" s="133">
        <v>5</v>
      </c>
      <c r="AB42" s="29">
        <f t="shared" si="13"/>
        <v>46</v>
      </c>
      <c r="AC42" s="30">
        <f t="shared" si="14"/>
        <v>89</v>
      </c>
      <c r="AD42" s="134">
        <v>6</v>
      </c>
    </row>
    <row r="43" spans="1:30" ht="25" customHeight="1" x14ac:dyDescent="0.4">
      <c r="A43" s="125"/>
      <c r="B43" s="126">
        <v>28</v>
      </c>
      <c r="C43" s="191">
        <v>3</v>
      </c>
      <c r="D43" s="128" t="str">
        <f>VLOOKUP(B43,[1]!第一回合,3,0)</f>
        <v>林睿紳</v>
      </c>
      <c r="E43" s="55">
        <f>VLOOKUP(B43,[1]!第一回合,5,0)</f>
        <v>89</v>
      </c>
      <c r="F43" s="129">
        <f t="shared" si="15"/>
        <v>80</v>
      </c>
      <c r="G43" s="130">
        <f t="shared" si="16"/>
        <v>169</v>
      </c>
      <c r="H43" s="158">
        <f t="shared" si="17"/>
        <v>25</v>
      </c>
      <c r="I43" s="132">
        <v>5</v>
      </c>
      <c r="J43" s="130">
        <v>5</v>
      </c>
      <c r="K43" s="130">
        <v>6</v>
      </c>
      <c r="L43" s="130">
        <v>4</v>
      </c>
      <c r="M43" s="130">
        <v>4</v>
      </c>
      <c r="N43" s="130">
        <v>5</v>
      </c>
      <c r="O43" s="130">
        <v>4</v>
      </c>
      <c r="P43" s="130">
        <v>3</v>
      </c>
      <c r="Q43" s="133">
        <v>5</v>
      </c>
      <c r="R43" s="29">
        <f t="shared" si="12"/>
        <v>41</v>
      </c>
      <c r="S43" s="132">
        <v>5</v>
      </c>
      <c r="T43" s="130">
        <v>5</v>
      </c>
      <c r="U43" s="130">
        <v>4</v>
      </c>
      <c r="V43" s="130">
        <v>4</v>
      </c>
      <c r="W43" s="130">
        <v>4</v>
      </c>
      <c r="X43" s="130">
        <v>5</v>
      </c>
      <c r="Y43" s="130">
        <v>5</v>
      </c>
      <c r="Z43" s="130">
        <v>3</v>
      </c>
      <c r="AA43" s="133">
        <v>4</v>
      </c>
      <c r="AB43" s="29">
        <f t="shared" si="13"/>
        <v>39</v>
      </c>
      <c r="AC43" s="30">
        <f t="shared" si="14"/>
        <v>80</v>
      </c>
      <c r="AD43" s="134"/>
    </row>
    <row r="44" spans="1:30" ht="25" customHeight="1" x14ac:dyDescent="0.4">
      <c r="A44" s="125"/>
      <c r="B44" s="126">
        <v>27</v>
      </c>
      <c r="C44" s="191">
        <v>4</v>
      </c>
      <c r="D44" s="128" t="str">
        <f>VLOOKUP(B44,[1]!第一回合,3,0)</f>
        <v>林子人</v>
      </c>
      <c r="E44" s="55">
        <f>VLOOKUP(B44,[1]!第一回合,5,0)</f>
        <v>89</v>
      </c>
      <c r="F44" s="129">
        <f t="shared" si="15"/>
        <v>85</v>
      </c>
      <c r="G44" s="130">
        <f t="shared" si="16"/>
        <v>174</v>
      </c>
      <c r="H44" s="158">
        <f t="shared" si="17"/>
        <v>30</v>
      </c>
      <c r="I44" s="132">
        <v>6</v>
      </c>
      <c r="J44" s="130">
        <v>4</v>
      </c>
      <c r="K44" s="130">
        <v>4</v>
      </c>
      <c r="L44" s="130">
        <v>6</v>
      </c>
      <c r="M44" s="130">
        <v>4</v>
      </c>
      <c r="N44" s="130">
        <v>5</v>
      </c>
      <c r="O44" s="130">
        <v>5</v>
      </c>
      <c r="P44" s="130">
        <v>3</v>
      </c>
      <c r="Q44" s="133">
        <v>5</v>
      </c>
      <c r="R44" s="29">
        <f t="shared" si="12"/>
        <v>42</v>
      </c>
      <c r="S44" s="132">
        <v>5</v>
      </c>
      <c r="T44" s="130">
        <v>7</v>
      </c>
      <c r="U44" s="130">
        <v>5</v>
      </c>
      <c r="V44" s="130">
        <v>3</v>
      </c>
      <c r="W44" s="130">
        <v>4</v>
      </c>
      <c r="X44" s="130">
        <v>5</v>
      </c>
      <c r="Y44" s="130">
        <v>5</v>
      </c>
      <c r="Z44" s="130">
        <v>4</v>
      </c>
      <c r="AA44" s="133">
        <v>5</v>
      </c>
      <c r="AB44" s="29">
        <f t="shared" si="13"/>
        <v>43</v>
      </c>
      <c r="AC44" s="30">
        <f t="shared" si="14"/>
        <v>85</v>
      </c>
      <c r="AD44" s="134"/>
    </row>
    <row r="45" spans="1:30" ht="25" customHeight="1" x14ac:dyDescent="0.4">
      <c r="B45" s="126">
        <v>26</v>
      </c>
      <c r="C45" s="191">
        <v>5</v>
      </c>
      <c r="D45" s="162" t="str">
        <f>VLOOKUP(B45,[1]!第一回合,3,0)</f>
        <v>楊雄賀</v>
      </c>
      <c r="E45" s="27">
        <f>VLOOKUP(B45,[1]!第一回合,5,0)</f>
        <v>83</v>
      </c>
      <c r="F45" s="129">
        <f t="shared" si="15"/>
        <v>93</v>
      </c>
      <c r="G45" s="130">
        <f t="shared" si="16"/>
        <v>176</v>
      </c>
      <c r="H45" s="163">
        <f t="shared" si="17"/>
        <v>32</v>
      </c>
      <c r="I45" s="132">
        <v>5</v>
      </c>
      <c r="J45" s="130">
        <v>7</v>
      </c>
      <c r="K45" s="130">
        <v>4</v>
      </c>
      <c r="L45" s="130">
        <v>5</v>
      </c>
      <c r="M45" s="130">
        <v>6</v>
      </c>
      <c r="N45" s="130">
        <v>6</v>
      </c>
      <c r="O45" s="130">
        <v>5</v>
      </c>
      <c r="P45" s="130">
        <v>4</v>
      </c>
      <c r="Q45" s="133">
        <v>7</v>
      </c>
      <c r="R45" s="29">
        <f t="shared" si="12"/>
        <v>49</v>
      </c>
      <c r="S45" s="132">
        <v>6</v>
      </c>
      <c r="T45" s="130">
        <v>9</v>
      </c>
      <c r="U45" s="130">
        <v>4</v>
      </c>
      <c r="V45" s="130">
        <v>5</v>
      </c>
      <c r="W45" s="130">
        <v>4</v>
      </c>
      <c r="X45" s="130">
        <v>5</v>
      </c>
      <c r="Y45" s="130">
        <v>4</v>
      </c>
      <c r="Z45" s="130">
        <v>3</v>
      </c>
      <c r="AA45" s="133">
        <v>4</v>
      </c>
      <c r="AB45" s="29">
        <f t="shared" si="13"/>
        <v>44</v>
      </c>
      <c r="AC45" s="30">
        <f t="shared" si="14"/>
        <v>93</v>
      </c>
      <c r="AD45" s="134"/>
    </row>
    <row r="46" spans="1:30" ht="25" customHeight="1" x14ac:dyDescent="0.4">
      <c r="A46" s="125"/>
      <c r="B46" s="126">
        <v>30</v>
      </c>
      <c r="C46" s="191">
        <v>6</v>
      </c>
      <c r="D46" s="192" t="str">
        <f>VLOOKUP(B46,[1]!第一回合,3,0)</f>
        <v>林兆燿</v>
      </c>
      <c r="E46" s="27">
        <f>VLOOKUP(B46,[1]!第一回合,5,0)</f>
        <v>91</v>
      </c>
      <c r="F46" s="129">
        <f t="shared" si="15"/>
        <v>90</v>
      </c>
      <c r="G46" s="130">
        <f t="shared" si="16"/>
        <v>181</v>
      </c>
      <c r="H46" s="158">
        <f t="shared" si="17"/>
        <v>37</v>
      </c>
      <c r="I46" s="159">
        <v>6</v>
      </c>
      <c r="J46" s="157">
        <v>4</v>
      </c>
      <c r="K46" s="157">
        <v>6</v>
      </c>
      <c r="L46" s="157">
        <v>6</v>
      </c>
      <c r="M46" s="157">
        <v>4</v>
      </c>
      <c r="N46" s="157">
        <v>7</v>
      </c>
      <c r="O46" s="157">
        <v>6</v>
      </c>
      <c r="P46" s="157">
        <v>3</v>
      </c>
      <c r="Q46" s="160">
        <v>5</v>
      </c>
      <c r="R46" s="57">
        <f t="shared" si="12"/>
        <v>47</v>
      </c>
      <c r="S46" s="159">
        <v>3</v>
      </c>
      <c r="T46" s="157">
        <v>6</v>
      </c>
      <c r="U46" s="157">
        <v>6</v>
      </c>
      <c r="V46" s="157">
        <v>6</v>
      </c>
      <c r="W46" s="157">
        <v>4</v>
      </c>
      <c r="X46" s="157">
        <v>6</v>
      </c>
      <c r="Y46" s="157">
        <v>4</v>
      </c>
      <c r="Z46" s="157">
        <v>3</v>
      </c>
      <c r="AA46" s="160">
        <v>5</v>
      </c>
      <c r="AB46" s="57">
        <f t="shared" si="13"/>
        <v>43</v>
      </c>
      <c r="AC46" s="58">
        <f t="shared" si="14"/>
        <v>90</v>
      </c>
      <c r="AD46" s="161"/>
    </row>
    <row r="47" spans="1:30" ht="25" customHeight="1" x14ac:dyDescent="0.4">
      <c r="A47" s="125"/>
      <c r="B47" s="126">
        <v>29</v>
      </c>
      <c r="C47" s="191">
        <v>7</v>
      </c>
      <c r="D47" s="128" t="str">
        <f>VLOOKUP(B47,[1]!第一回合,3,0)</f>
        <v>林 肯</v>
      </c>
      <c r="E47" s="55">
        <f>VLOOKUP(B47,[1]!第一回合,5,0)</f>
        <v>90</v>
      </c>
      <c r="F47" s="129">
        <f t="shared" si="15"/>
        <v>93</v>
      </c>
      <c r="G47" s="130">
        <f t="shared" si="16"/>
        <v>183</v>
      </c>
      <c r="H47" s="158">
        <f t="shared" si="17"/>
        <v>39</v>
      </c>
      <c r="I47" s="132">
        <v>5</v>
      </c>
      <c r="J47" s="130">
        <v>5</v>
      </c>
      <c r="K47" s="130">
        <v>5</v>
      </c>
      <c r="L47" s="130">
        <v>5</v>
      </c>
      <c r="M47" s="130">
        <v>5</v>
      </c>
      <c r="N47" s="130">
        <v>7</v>
      </c>
      <c r="O47" s="130">
        <v>5</v>
      </c>
      <c r="P47" s="130">
        <v>4</v>
      </c>
      <c r="Q47" s="133">
        <v>5</v>
      </c>
      <c r="R47" s="29">
        <f t="shared" si="12"/>
        <v>46</v>
      </c>
      <c r="S47" s="132">
        <v>7</v>
      </c>
      <c r="T47" s="130">
        <v>5</v>
      </c>
      <c r="U47" s="130">
        <v>6</v>
      </c>
      <c r="V47" s="130">
        <v>4</v>
      </c>
      <c r="W47" s="130">
        <v>5</v>
      </c>
      <c r="X47" s="130">
        <v>6</v>
      </c>
      <c r="Y47" s="130">
        <v>7</v>
      </c>
      <c r="Z47" s="130">
        <v>3</v>
      </c>
      <c r="AA47" s="133">
        <v>4</v>
      </c>
      <c r="AB47" s="29">
        <f t="shared" si="13"/>
        <v>47</v>
      </c>
      <c r="AC47" s="30">
        <f t="shared" si="14"/>
        <v>93</v>
      </c>
      <c r="AD47" s="134"/>
    </row>
    <row r="48" spans="1:30" ht="25" customHeight="1" x14ac:dyDescent="0.4">
      <c r="A48" s="125"/>
      <c r="B48" s="126">
        <v>31</v>
      </c>
      <c r="C48" s="191">
        <v>8</v>
      </c>
      <c r="D48" s="128" t="str">
        <f>VLOOKUP(B48,[1]!第一回合,3,0)</f>
        <v>楊凱捷</v>
      </c>
      <c r="E48" s="55">
        <f>VLOOKUP(B48,[1]!第一回合,5,0)</f>
        <v>94</v>
      </c>
      <c r="F48" s="129">
        <f t="shared" si="15"/>
        <v>96</v>
      </c>
      <c r="G48" s="130">
        <f t="shared" si="16"/>
        <v>190</v>
      </c>
      <c r="H48" s="158">
        <f t="shared" si="17"/>
        <v>46</v>
      </c>
      <c r="I48" s="132">
        <v>6</v>
      </c>
      <c r="J48" s="130">
        <v>5</v>
      </c>
      <c r="K48" s="130">
        <v>6</v>
      </c>
      <c r="L48" s="130">
        <v>6</v>
      </c>
      <c r="M48" s="130">
        <v>5</v>
      </c>
      <c r="N48" s="130">
        <v>6</v>
      </c>
      <c r="O48" s="130">
        <v>5</v>
      </c>
      <c r="P48" s="130">
        <v>4</v>
      </c>
      <c r="Q48" s="133">
        <v>5</v>
      </c>
      <c r="R48" s="29">
        <f t="shared" si="12"/>
        <v>48</v>
      </c>
      <c r="S48" s="132">
        <v>6</v>
      </c>
      <c r="T48" s="130">
        <v>5</v>
      </c>
      <c r="U48" s="130">
        <v>7</v>
      </c>
      <c r="V48" s="130">
        <v>5</v>
      </c>
      <c r="W48" s="130">
        <v>5</v>
      </c>
      <c r="X48" s="130">
        <v>7</v>
      </c>
      <c r="Y48" s="130">
        <v>5</v>
      </c>
      <c r="Z48" s="130">
        <v>3</v>
      </c>
      <c r="AA48" s="133">
        <v>5</v>
      </c>
      <c r="AB48" s="29">
        <f t="shared" si="13"/>
        <v>48</v>
      </c>
      <c r="AC48" s="30">
        <f t="shared" si="14"/>
        <v>96</v>
      </c>
      <c r="AD48" s="134"/>
    </row>
    <row r="49" spans="1:30" ht="25" customHeight="1" x14ac:dyDescent="0.4">
      <c r="B49" s="126">
        <v>32</v>
      </c>
      <c r="C49" s="191">
        <v>9</v>
      </c>
      <c r="D49" s="162" t="str">
        <f>VLOOKUP(B49,[1]!第一回合,3,0)</f>
        <v>顧哲宇</v>
      </c>
      <c r="E49" s="27">
        <f>VLOOKUP(B49,[1]!第一回合,5,0)</f>
        <v>94</v>
      </c>
      <c r="F49" s="129">
        <f t="shared" si="15"/>
        <v>96</v>
      </c>
      <c r="G49" s="130">
        <f t="shared" si="16"/>
        <v>190</v>
      </c>
      <c r="H49" s="163">
        <f t="shared" si="17"/>
        <v>46</v>
      </c>
      <c r="I49" s="132">
        <v>6</v>
      </c>
      <c r="J49" s="130">
        <v>4</v>
      </c>
      <c r="K49" s="130">
        <v>6</v>
      </c>
      <c r="L49" s="130">
        <v>6</v>
      </c>
      <c r="M49" s="130">
        <v>4</v>
      </c>
      <c r="N49" s="130">
        <v>6</v>
      </c>
      <c r="O49" s="130">
        <v>5</v>
      </c>
      <c r="P49" s="130">
        <v>3</v>
      </c>
      <c r="Q49" s="133">
        <v>6</v>
      </c>
      <c r="R49" s="29">
        <f t="shared" si="12"/>
        <v>46</v>
      </c>
      <c r="S49" s="132">
        <v>8</v>
      </c>
      <c r="T49" s="130">
        <v>6</v>
      </c>
      <c r="U49" s="130">
        <v>7</v>
      </c>
      <c r="V49" s="130">
        <v>4</v>
      </c>
      <c r="W49" s="130">
        <v>5</v>
      </c>
      <c r="X49" s="130">
        <v>6</v>
      </c>
      <c r="Y49" s="130">
        <v>5</v>
      </c>
      <c r="Z49" s="130">
        <v>4</v>
      </c>
      <c r="AA49" s="133">
        <v>5</v>
      </c>
      <c r="AB49" s="29">
        <f t="shared" si="13"/>
        <v>50</v>
      </c>
      <c r="AC49" s="30">
        <f t="shared" si="14"/>
        <v>96</v>
      </c>
      <c r="AD49" s="134"/>
    </row>
    <row r="50" spans="1:30" ht="25" customHeight="1" x14ac:dyDescent="0.4">
      <c r="A50" s="125"/>
      <c r="B50" s="126">
        <v>33</v>
      </c>
      <c r="C50" s="191">
        <v>10</v>
      </c>
      <c r="D50" s="192" t="str">
        <f>VLOOKUP(B50,[1]!第一回合,3,0)</f>
        <v>董建華</v>
      </c>
      <c r="E50" s="27">
        <f>VLOOKUP(B50,[1]!第一回合,5,0)</f>
        <v>96</v>
      </c>
      <c r="F50" s="129">
        <f t="shared" si="15"/>
        <v>100</v>
      </c>
      <c r="G50" s="130">
        <f t="shared" si="16"/>
        <v>196</v>
      </c>
      <c r="H50" s="158">
        <f t="shared" si="17"/>
        <v>52</v>
      </c>
      <c r="I50" s="159">
        <v>8</v>
      </c>
      <c r="J50" s="157">
        <v>5</v>
      </c>
      <c r="K50" s="157">
        <v>6</v>
      </c>
      <c r="L50" s="157">
        <v>7</v>
      </c>
      <c r="M50" s="157">
        <v>4</v>
      </c>
      <c r="N50" s="157">
        <v>6</v>
      </c>
      <c r="O50" s="157">
        <v>6</v>
      </c>
      <c r="P50" s="157">
        <v>4</v>
      </c>
      <c r="Q50" s="160">
        <v>4</v>
      </c>
      <c r="R50" s="57">
        <f t="shared" si="12"/>
        <v>50</v>
      </c>
      <c r="S50" s="159">
        <v>6</v>
      </c>
      <c r="T50" s="157">
        <v>8</v>
      </c>
      <c r="U50" s="157">
        <v>6</v>
      </c>
      <c r="V50" s="157">
        <v>6</v>
      </c>
      <c r="W50" s="157">
        <v>5</v>
      </c>
      <c r="X50" s="157">
        <v>6</v>
      </c>
      <c r="Y50" s="157">
        <v>5</v>
      </c>
      <c r="Z50" s="157">
        <v>3</v>
      </c>
      <c r="AA50" s="160">
        <v>5</v>
      </c>
      <c r="AB50" s="57">
        <f t="shared" si="13"/>
        <v>50</v>
      </c>
      <c r="AC50" s="58">
        <f t="shared" si="14"/>
        <v>100</v>
      </c>
      <c r="AD50" s="161"/>
    </row>
    <row r="51" spans="1:30" ht="25" customHeight="1" x14ac:dyDescent="0.4">
      <c r="A51" s="125"/>
      <c r="B51" s="126">
        <v>34</v>
      </c>
      <c r="C51" s="191">
        <v>11</v>
      </c>
      <c r="D51" s="128" t="str">
        <f>VLOOKUP(B51,[1]!第一回合,3,0)</f>
        <v>陳紹熙</v>
      </c>
      <c r="E51" s="55">
        <f>VLOOKUP(B51,[1]!第一回合,5,0)</f>
        <v>99</v>
      </c>
      <c r="F51" s="129">
        <f t="shared" si="15"/>
        <v>99</v>
      </c>
      <c r="G51" s="130">
        <f t="shared" si="16"/>
        <v>198</v>
      </c>
      <c r="H51" s="158">
        <f t="shared" si="17"/>
        <v>54</v>
      </c>
      <c r="I51" s="132">
        <v>6</v>
      </c>
      <c r="J51" s="130">
        <v>6</v>
      </c>
      <c r="K51" s="130">
        <v>7</v>
      </c>
      <c r="L51" s="130">
        <v>6</v>
      </c>
      <c r="M51" s="130">
        <v>4</v>
      </c>
      <c r="N51" s="130">
        <v>6</v>
      </c>
      <c r="O51" s="130">
        <v>7</v>
      </c>
      <c r="P51" s="130">
        <v>3</v>
      </c>
      <c r="Q51" s="133">
        <v>5</v>
      </c>
      <c r="R51" s="29">
        <f t="shared" si="12"/>
        <v>50</v>
      </c>
      <c r="S51" s="132">
        <v>6</v>
      </c>
      <c r="T51" s="130">
        <v>6</v>
      </c>
      <c r="U51" s="130">
        <v>6</v>
      </c>
      <c r="V51" s="130">
        <v>4</v>
      </c>
      <c r="W51" s="130">
        <v>6</v>
      </c>
      <c r="X51" s="130">
        <v>7</v>
      </c>
      <c r="Y51" s="130">
        <v>5</v>
      </c>
      <c r="Z51" s="130">
        <v>3</v>
      </c>
      <c r="AA51" s="133">
        <v>6</v>
      </c>
      <c r="AB51" s="29">
        <f t="shared" si="13"/>
        <v>49</v>
      </c>
      <c r="AC51" s="30">
        <f t="shared" si="14"/>
        <v>99</v>
      </c>
      <c r="AD51" s="134"/>
    </row>
    <row r="52" spans="1:30" ht="25" customHeight="1" x14ac:dyDescent="0.4">
      <c r="B52" s="126">
        <v>37</v>
      </c>
      <c r="C52" s="191">
        <v>12</v>
      </c>
      <c r="D52" s="162" t="str">
        <f>VLOOKUP(B52,[1]!第一回合,3,0)</f>
        <v>林奕翔</v>
      </c>
      <c r="E52" s="27">
        <f>VLOOKUP(B52,[1]!第一回合,5,0)</f>
        <v>105</v>
      </c>
      <c r="F52" s="129">
        <f t="shared" si="15"/>
        <v>95</v>
      </c>
      <c r="G52" s="130">
        <f t="shared" si="16"/>
        <v>200</v>
      </c>
      <c r="H52" s="163">
        <f t="shared" si="17"/>
        <v>56</v>
      </c>
      <c r="I52" s="132">
        <v>6</v>
      </c>
      <c r="J52" s="130">
        <v>6</v>
      </c>
      <c r="K52" s="130">
        <v>6</v>
      </c>
      <c r="L52" s="130">
        <v>3</v>
      </c>
      <c r="M52" s="130">
        <v>3</v>
      </c>
      <c r="N52" s="130">
        <v>5</v>
      </c>
      <c r="O52" s="130">
        <v>6</v>
      </c>
      <c r="P52" s="130">
        <v>4</v>
      </c>
      <c r="Q52" s="133">
        <v>6</v>
      </c>
      <c r="R52" s="29">
        <f t="shared" si="12"/>
        <v>45</v>
      </c>
      <c r="S52" s="132">
        <v>7</v>
      </c>
      <c r="T52" s="130">
        <v>7</v>
      </c>
      <c r="U52" s="130">
        <v>6</v>
      </c>
      <c r="V52" s="130">
        <v>4</v>
      </c>
      <c r="W52" s="130">
        <v>6</v>
      </c>
      <c r="X52" s="130">
        <v>6</v>
      </c>
      <c r="Y52" s="130">
        <v>6</v>
      </c>
      <c r="Z52" s="130">
        <v>3</v>
      </c>
      <c r="AA52" s="133">
        <v>5</v>
      </c>
      <c r="AB52" s="29">
        <f t="shared" si="13"/>
        <v>50</v>
      </c>
      <c r="AC52" s="30">
        <f t="shared" si="14"/>
        <v>95</v>
      </c>
      <c r="AD52" s="134"/>
    </row>
    <row r="53" spans="1:30" ht="25" customHeight="1" x14ac:dyDescent="0.4">
      <c r="A53" s="125"/>
      <c r="B53" s="126">
        <v>35</v>
      </c>
      <c r="C53" s="191">
        <v>13</v>
      </c>
      <c r="D53" s="192" t="str">
        <f>VLOOKUP(B53,[1]!第一回合,3,0)</f>
        <v>劉昶奕</v>
      </c>
      <c r="E53" s="27">
        <f>VLOOKUP(B53,[1]!第一回合,5,0)</f>
        <v>100</v>
      </c>
      <c r="F53" s="129">
        <f t="shared" si="15"/>
        <v>101</v>
      </c>
      <c r="G53" s="130">
        <f t="shared" si="16"/>
        <v>201</v>
      </c>
      <c r="H53" s="158">
        <f t="shared" si="17"/>
        <v>57</v>
      </c>
      <c r="I53" s="159">
        <v>7</v>
      </c>
      <c r="J53" s="157">
        <v>5</v>
      </c>
      <c r="K53" s="157">
        <v>5</v>
      </c>
      <c r="L53" s="157">
        <v>6</v>
      </c>
      <c r="M53" s="157">
        <v>5</v>
      </c>
      <c r="N53" s="157">
        <v>6</v>
      </c>
      <c r="O53" s="157">
        <v>5</v>
      </c>
      <c r="P53" s="157">
        <v>4</v>
      </c>
      <c r="Q53" s="160">
        <v>5</v>
      </c>
      <c r="R53" s="57">
        <f t="shared" si="12"/>
        <v>48</v>
      </c>
      <c r="S53" s="159">
        <v>8</v>
      </c>
      <c r="T53" s="157">
        <v>7</v>
      </c>
      <c r="U53" s="157">
        <v>8</v>
      </c>
      <c r="V53" s="157">
        <v>4</v>
      </c>
      <c r="W53" s="157">
        <v>6</v>
      </c>
      <c r="X53" s="157">
        <v>6</v>
      </c>
      <c r="Y53" s="157">
        <v>6</v>
      </c>
      <c r="Z53" s="157">
        <v>3</v>
      </c>
      <c r="AA53" s="160">
        <v>5</v>
      </c>
      <c r="AB53" s="57">
        <f t="shared" si="13"/>
        <v>53</v>
      </c>
      <c r="AC53" s="58">
        <f t="shared" si="14"/>
        <v>101</v>
      </c>
      <c r="AD53" s="161"/>
    </row>
    <row r="54" spans="1:30" ht="25" customHeight="1" x14ac:dyDescent="0.4">
      <c r="A54" s="125"/>
      <c r="B54" s="126">
        <v>36</v>
      </c>
      <c r="C54" s="191">
        <v>14</v>
      </c>
      <c r="D54" s="128" t="str">
        <f>VLOOKUP(B54,[1]!第一回合,3,0)</f>
        <v>張景翔</v>
      </c>
      <c r="E54" s="55">
        <f>VLOOKUP(B54,[1]!第一回合,5,0)</f>
        <v>105</v>
      </c>
      <c r="F54" s="156">
        <f t="shared" si="15"/>
        <v>100</v>
      </c>
      <c r="G54" s="157">
        <f t="shared" si="16"/>
        <v>205</v>
      </c>
      <c r="H54" s="193">
        <f t="shared" si="17"/>
        <v>61</v>
      </c>
      <c r="I54" s="132">
        <v>5</v>
      </c>
      <c r="J54" s="130">
        <v>6</v>
      </c>
      <c r="K54" s="130">
        <v>6</v>
      </c>
      <c r="L54" s="130">
        <v>6</v>
      </c>
      <c r="M54" s="130">
        <v>5</v>
      </c>
      <c r="N54" s="130">
        <v>6</v>
      </c>
      <c r="O54" s="130">
        <v>7</v>
      </c>
      <c r="P54" s="130">
        <v>5</v>
      </c>
      <c r="Q54" s="133">
        <v>5</v>
      </c>
      <c r="R54" s="29">
        <f t="shared" si="12"/>
        <v>51</v>
      </c>
      <c r="S54" s="132">
        <v>5</v>
      </c>
      <c r="T54" s="130">
        <v>7</v>
      </c>
      <c r="U54" s="130">
        <v>6</v>
      </c>
      <c r="V54" s="130">
        <v>4</v>
      </c>
      <c r="W54" s="130">
        <v>4</v>
      </c>
      <c r="X54" s="130">
        <v>6</v>
      </c>
      <c r="Y54" s="130">
        <v>6</v>
      </c>
      <c r="Z54" s="130">
        <v>6</v>
      </c>
      <c r="AA54" s="133">
        <v>5</v>
      </c>
      <c r="AB54" s="29">
        <f t="shared" si="13"/>
        <v>49</v>
      </c>
      <c r="AC54" s="30">
        <f t="shared" si="14"/>
        <v>100</v>
      </c>
      <c r="AD54" s="134"/>
    </row>
    <row r="55" spans="1:30" ht="25" customHeight="1" thickBot="1" x14ac:dyDescent="0.45">
      <c r="A55" s="125"/>
      <c r="B55" s="126">
        <v>38</v>
      </c>
      <c r="C55" s="135">
        <v>15</v>
      </c>
      <c r="D55" s="136" t="str">
        <f>VLOOKUP(B55,[1]!第一回合,3,0)</f>
        <v>林君翰</v>
      </c>
      <c r="E55" s="38">
        <f>VLOOKUP(B55,[1]!第一回合,5,0)</f>
        <v>122</v>
      </c>
      <c r="F55" s="137">
        <f t="shared" si="15"/>
        <v>118</v>
      </c>
      <c r="G55" s="138">
        <f t="shared" si="16"/>
        <v>240</v>
      </c>
      <c r="H55" s="139">
        <f t="shared" si="17"/>
        <v>96</v>
      </c>
      <c r="I55" s="140">
        <v>7</v>
      </c>
      <c r="J55" s="138">
        <v>6</v>
      </c>
      <c r="K55" s="138">
        <v>6</v>
      </c>
      <c r="L55" s="138">
        <v>6</v>
      </c>
      <c r="M55" s="138">
        <v>5</v>
      </c>
      <c r="N55" s="138">
        <v>6</v>
      </c>
      <c r="O55" s="138">
        <v>8</v>
      </c>
      <c r="P55" s="138">
        <v>5</v>
      </c>
      <c r="Q55" s="141">
        <v>8</v>
      </c>
      <c r="R55" s="40">
        <f t="shared" si="12"/>
        <v>57</v>
      </c>
      <c r="S55" s="140">
        <v>7</v>
      </c>
      <c r="T55" s="138">
        <v>8</v>
      </c>
      <c r="U55" s="138">
        <v>7</v>
      </c>
      <c r="V55" s="138">
        <v>5</v>
      </c>
      <c r="W55" s="138">
        <v>8</v>
      </c>
      <c r="X55" s="138">
        <v>9</v>
      </c>
      <c r="Y55" s="138">
        <v>8</v>
      </c>
      <c r="Z55" s="138">
        <v>4</v>
      </c>
      <c r="AA55" s="141">
        <v>5</v>
      </c>
      <c r="AB55" s="40">
        <f t="shared" si="13"/>
        <v>61</v>
      </c>
      <c r="AC55" s="41">
        <f t="shared" si="14"/>
        <v>118</v>
      </c>
      <c r="AD55" s="142"/>
    </row>
    <row r="56" spans="1:30" ht="25" customHeight="1" thickTop="1" x14ac:dyDescent="0.3">
      <c r="C56" s="43"/>
      <c r="D56" s="143"/>
      <c r="E56" s="144"/>
      <c r="F56" s="144"/>
      <c r="G56" s="145"/>
      <c r="H56" s="71"/>
      <c r="I56" s="144"/>
      <c r="J56" s="144"/>
      <c r="K56" s="144"/>
      <c r="L56" s="144"/>
      <c r="M56" s="144"/>
      <c r="N56" s="144"/>
      <c r="O56" s="144"/>
      <c r="P56" s="144"/>
      <c r="Q56" s="144"/>
      <c r="R56" s="146"/>
      <c r="S56" s="144"/>
      <c r="T56" s="144"/>
      <c r="U56" s="144"/>
      <c r="V56" s="144"/>
      <c r="W56" s="144"/>
      <c r="X56" s="144"/>
      <c r="Y56" s="144"/>
      <c r="Z56" s="144"/>
      <c r="AA56" s="144"/>
      <c r="AB56" s="146"/>
      <c r="AC56" s="144"/>
      <c r="AD56" s="48"/>
    </row>
    <row r="57" spans="1:30" ht="30" customHeight="1" thickBot="1" x14ac:dyDescent="0.35">
      <c r="B57" s="45">
        <v>8</v>
      </c>
      <c r="C57" s="43"/>
      <c r="D57" s="235" t="s">
        <v>62</v>
      </c>
      <c r="E57" s="235"/>
      <c r="F57" s="115" t="s">
        <v>1</v>
      </c>
      <c r="G57" s="145"/>
      <c r="H57" s="71"/>
      <c r="I57" s="144"/>
      <c r="J57" s="144"/>
      <c r="K57" s="144"/>
      <c r="L57" s="144"/>
      <c r="M57" s="144"/>
      <c r="N57" s="144"/>
      <c r="O57" s="144"/>
      <c r="P57" s="144"/>
      <c r="Q57" s="144"/>
      <c r="R57" s="146"/>
      <c r="S57" s="144"/>
      <c r="T57" s="144"/>
      <c r="U57" s="144"/>
      <c r="V57" s="144"/>
      <c r="W57" s="144"/>
      <c r="X57" s="144"/>
      <c r="Y57" s="144"/>
      <c r="Z57" s="144"/>
      <c r="AA57" s="144"/>
      <c r="AB57" s="146"/>
      <c r="AC57" s="144"/>
      <c r="AD57" s="48"/>
    </row>
    <row r="58" spans="1:30" ht="25" customHeight="1" thickTop="1" thickBot="1" x14ac:dyDescent="0.45">
      <c r="A58" s="147"/>
      <c r="B58" s="147"/>
      <c r="C58" s="232" t="s">
        <v>89</v>
      </c>
      <c r="D58" s="233"/>
      <c r="E58" s="233"/>
      <c r="F58" s="233"/>
      <c r="G58" s="234"/>
      <c r="H58" s="6" t="s">
        <v>4</v>
      </c>
      <c r="I58" s="165">
        <v>1</v>
      </c>
      <c r="J58" s="150">
        <v>2</v>
      </c>
      <c r="K58" s="150">
        <v>3</v>
      </c>
      <c r="L58" s="150">
        <v>4</v>
      </c>
      <c r="M58" s="150">
        <v>5</v>
      </c>
      <c r="N58" s="150">
        <v>6</v>
      </c>
      <c r="O58" s="150">
        <v>7</v>
      </c>
      <c r="P58" s="150">
        <v>8</v>
      </c>
      <c r="Q58" s="166">
        <v>9</v>
      </c>
      <c r="R58" s="10" t="s">
        <v>5</v>
      </c>
      <c r="S58" s="165">
        <v>10</v>
      </c>
      <c r="T58" s="150">
        <v>11</v>
      </c>
      <c r="U58" s="150">
        <v>12</v>
      </c>
      <c r="V58" s="150">
        <v>13</v>
      </c>
      <c r="W58" s="150">
        <v>14</v>
      </c>
      <c r="X58" s="150">
        <v>15</v>
      </c>
      <c r="Y58" s="150">
        <v>16</v>
      </c>
      <c r="Z58" s="150">
        <v>17</v>
      </c>
      <c r="AA58" s="166">
        <v>18</v>
      </c>
      <c r="AB58" s="11" t="s">
        <v>6</v>
      </c>
      <c r="AC58" s="117" t="s">
        <v>7</v>
      </c>
      <c r="AD58" s="13" t="s">
        <v>8</v>
      </c>
    </row>
    <row r="59" spans="1:30" s="114" customFormat="1" ht="28" customHeight="1" thickTop="1" thickBot="1" x14ac:dyDescent="0.45">
      <c r="A59" s="118" t="s">
        <v>91</v>
      </c>
      <c r="B59" s="167" t="s">
        <v>92</v>
      </c>
      <c r="C59" s="168" t="s">
        <v>9</v>
      </c>
      <c r="D59" s="169" t="s">
        <v>10</v>
      </c>
      <c r="E59" s="170" t="s">
        <v>11</v>
      </c>
      <c r="F59" s="171" t="s">
        <v>93</v>
      </c>
      <c r="G59" s="172" t="s">
        <v>12</v>
      </c>
      <c r="H59" s="82" t="s">
        <v>13</v>
      </c>
      <c r="I59" s="17">
        <v>5</v>
      </c>
      <c r="J59" s="18">
        <v>4</v>
      </c>
      <c r="K59" s="18">
        <v>4</v>
      </c>
      <c r="L59" s="18">
        <v>4</v>
      </c>
      <c r="M59" s="18">
        <v>3</v>
      </c>
      <c r="N59" s="18">
        <v>5</v>
      </c>
      <c r="O59" s="18">
        <v>4</v>
      </c>
      <c r="P59" s="18">
        <v>3</v>
      </c>
      <c r="Q59" s="19">
        <v>4</v>
      </c>
      <c r="R59" s="20">
        <f t="shared" ref="R59:R67" si="18">SUM(I59:Q59)</f>
        <v>36</v>
      </c>
      <c r="S59" s="17">
        <v>4</v>
      </c>
      <c r="T59" s="18">
        <v>5</v>
      </c>
      <c r="U59" s="18">
        <v>4</v>
      </c>
      <c r="V59" s="18">
        <v>3</v>
      </c>
      <c r="W59" s="18">
        <v>4</v>
      </c>
      <c r="X59" s="18">
        <v>5</v>
      </c>
      <c r="Y59" s="18">
        <v>4</v>
      </c>
      <c r="Z59" s="18">
        <v>3</v>
      </c>
      <c r="AA59" s="19">
        <v>4</v>
      </c>
      <c r="AB59" s="20">
        <f t="shared" ref="AB59:AB67" si="19">SUM(S59:AA59)</f>
        <v>36</v>
      </c>
      <c r="AC59" s="21">
        <f t="shared" ref="AC59:AC67" si="20">SUM(R59,AB59)</f>
        <v>72</v>
      </c>
      <c r="AD59" s="79" t="s">
        <v>14</v>
      </c>
    </row>
    <row r="60" spans="1:30" ht="25" customHeight="1" thickTop="1" x14ac:dyDescent="0.4">
      <c r="A60" s="125"/>
      <c r="B60" s="126">
        <v>39</v>
      </c>
      <c r="C60" s="173">
        <v>1</v>
      </c>
      <c r="D60" s="174" t="str">
        <f>VLOOKUP(B60,[1]!第一回合,3,0)</f>
        <v>江婕安</v>
      </c>
      <c r="E60" s="175">
        <f>VLOOKUP(B60,[1]!第一回合,5,0)</f>
        <v>85</v>
      </c>
      <c r="F60" s="176">
        <f t="shared" ref="F60:F66" si="21">SUM(AC60)</f>
        <v>82</v>
      </c>
      <c r="G60" s="177">
        <f t="shared" ref="G60:G67" si="22">SUM(E60:F60)</f>
        <v>167</v>
      </c>
      <c r="H60" s="178">
        <f t="shared" ref="H60:H67" si="23">G60-$AC$5*2</f>
        <v>23</v>
      </c>
      <c r="I60" s="179">
        <v>7</v>
      </c>
      <c r="J60" s="180">
        <v>4</v>
      </c>
      <c r="K60" s="180">
        <v>4</v>
      </c>
      <c r="L60" s="180">
        <v>5</v>
      </c>
      <c r="M60" s="180">
        <v>3</v>
      </c>
      <c r="N60" s="180">
        <v>6</v>
      </c>
      <c r="O60" s="180">
        <v>5</v>
      </c>
      <c r="P60" s="180">
        <v>3</v>
      </c>
      <c r="Q60" s="181">
        <v>4</v>
      </c>
      <c r="R60" s="182">
        <f t="shared" si="18"/>
        <v>41</v>
      </c>
      <c r="S60" s="179">
        <v>5</v>
      </c>
      <c r="T60" s="180">
        <v>6</v>
      </c>
      <c r="U60" s="180">
        <v>4</v>
      </c>
      <c r="V60" s="180">
        <v>3</v>
      </c>
      <c r="W60" s="180">
        <v>5</v>
      </c>
      <c r="X60" s="180">
        <v>5</v>
      </c>
      <c r="Y60" s="180">
        <v>4</v>
      </c>
      <c r="Z60" s="180">
        <v>4</v>
      </c>
      <c r="AA60" s="181">
        <v>5</v>
      </c>
      <c r="AB60" s="182">
        <f t="shared" si="19"/>
        <v>41</v>
      </c>
      <c r="AC60" s="183">
        <f t="shared" si="20"/>
        <v>82</v>
      </c>
      <c r="AD60" s="184"/>
    </row>
    <row r="61" spans="1:30" ht="25" customHeight="1" x14ac:dyDescent="0.4">
      <c r="A61" s="125"/>
      <c r="B61" s="126">
        <v>40</v>
      </c>
      <c r="C61" s="127">
        <v>2</v>
      </c>
      <c r="D61" s="128" t="str">
        <f>VLOOKUP(B61,[1]!第一回合,3,0)</f>
        <v>王昕妍</v>
      </c>
      <c r="E61" s="55">
        <f>VLOOKUP(B61,[1]!第一回合,5,0)</f>
        <v>94</v>
      </c>
      <c r="F61" s="129">
        <f t="shared" si="21"/>
        <v>88</v>
      </c>
      <c r="G61" s="130">
        <f t="shared" si="22"/>
        <v>182</v>
      </c>
      <c r="H61" s="158">
        <f t="shared" si="23"/>
        <v>38</v>
      </c>
      <c r="I61" s="132">
        <v>6</v>
      </c>
      <c r="J61" s="130">
        <v>4</v>
      </c>
      <c r="K61" s="130">
        <v>5</v>
      </c>
      <c r="L61" s="130">
        <v>6</v>
      </c>
      <c r="M61" s="130">
        <v>3</v>
      </c>
      <c r="N61" s="130">
        <v>5</v>
      </c>
      <c r="O61" s="130">
        <v>6</v>
      </c>
      <c r="P61" s="130">
        <v>3</v>
      </c>
      <c r="Q61" s="133">
        <v>4</v>
      </c>
      <c r="R61" s="29">
        <f t="shared" si="18"/>
        <v>42</v>
      </c>
      <c r="S61" s="132">
        <v>4</v>
      </c>
      <c r="T61" s="130">
        <v>7</v>
      </c>
      <c r="U61" s="130">
        <v>5</v>
      </c>
      <c r="V61" s="130">
        <v>5</v>
      </c>
      <c r="W61" s="130">
        <v>5</v>
      </c>
      <c r="X61" s="130">
        <v>6</v>
      </c>
      <c r="Y61" s="130">
        <v>6</v>
      </c>
      <c r="Z61" s="130">
        <v>3</v>
      </c>
      <c r="AA61" s="133">
        <v>5</v>
      </c>
      <c r="AB61" s="29">
        <f t="shared" si="19"/>
        <v>46</v>
      </c>
      <c r="AC61" s="30">
        <f t="shared" si="20"/>
        <v>88</v>
      </c>
      <c r="AD61" s="134"/>
    </row>
    <row r="62" spans="1:30" ht="25" customHeight="1" x14ac:dyDescent="0.4">
      <c r="A62" s="125"/>
      <c r="B62" s="126">
        <v>43</v>
      </c>
      <c r="C62" s="191">
        <v>3</v>
      </c>
      <c r="D62" s="192" t="str">
        <f>VLOOKUP(B62,[1]!第一回合,3,0)</f>
        <v>王采妍</v>
      </c>
      <c r="E62" s="27">
        <f>VLOOKUP(B62,[1]!第一回合,5,0)</f>
        <v>102</v>
      </c>
      <c r="F62" s="129">
        <f t="shared" si="21"/>
        <v>87</v>
      </c>
      <c r="G62" s="130">
        <f t="shared" si="22"/>
        <v>189</v>
      </c>
      <c r="H62" s="158">
        <f t="shared" si="23"/>
        <v>45</v>
      </c>
      <c r="I62" s="132">
        <v>6</v>
      </c>
      <c r="J62" s="130">
        <v>5</v>
      </c>
      <c r="K62" s="130">
        <v>5</v>
      </c>
      <c r="L62" s="130">
        <v>5</v>
      </c>
      <c r="M62" s="130">
        <v>3</v>
      </c>
      <c r="N62" s="130">
        <v>4</v>
      </c>
      <c r="O62" s="130">
        <v>6</v>
      </c>
      <c r="P62" s="130">
        <v>5</v>
      </c>
      <c r="Q62" s="133">
        <v>5</v>
      </c>
      <c r="R62" s="29">
        <f t="shared" si="18"/>
        <v>44</v>
      </c>
      <c r="S62" s="132">
        <v>4</v>
      </c>
      <c r="T62" s="130">
        <v>6</v>
      </c>
      <c r="U62" s="130">
        <v>4</v>
      </c>
      <c r="V62" s="130">
        <v>5</v>
      </c>
      <c r="W62" s="130">
        <v>7</v>
      </c>
      <c r="X62" s="130">
        <v>5</v>
      </c>
      <c r="Y62" s="130">
        <v>4</v>
      </c>
      <c r="Z62" s="130">
        <v>4</v>
      </c>
      <c r="AA62" s="133">
        <v>4</v>
      </c>
      <c r="AB62" s="29">
        <f t="shared" si="19"/>
        <v>43</v>
      </c>
      <c r="AC62" s="30">
        <f t="shared" si="20"/>
        <v>87</v>
      </c>
      <c r="AD62" s="134"/>
    </row>
    <row r="63" spans="1:30" ht="25" customHeight="1" x14ac:dyDescent="0.4">
      <c r="A63" s="125"/>
      <c r="B63" s="126">
        <v>41</v>
      </c>
      <c r="C63" s="127">
        <v>4</v>
      </c>
      <c r="D63" s="128" t="str">
        <f>VLOOKUP(B63,[1]!第一回合,3,0)</f>
        <v>陳靚之</v>
      </c>
      <c r="E63" s="55">
        <f>VLOOKUP(B63,[1]!第一回合,5,0)</f>
        <v>97</v>
      </c>
      <c r="F63" s="129">
        <f t="shared" si="21"/>
        <v>99</v>
      </c>
      <c r="G63" s="130">
        <f t="shared" si="22"/>
        <v>196</v>
      </c>
      <c r="H63" s="131">
        <f t="shared" si="23"/>
        <v>52</v>
      </c>
      <c r="I63" s="132">
        <v>5</v>
      </c>
      <c r="J63" s="130">
        <v>8</v>
      </c>
      <c r="K63" s="130">
        <v>6</v>
      </c>
      <c r="L63" s="130">
        <v>4</v>
      </c>
      <c r="M63" s="130">
        <v>6</v>
      </c>
      <c r="N63" s="130">
        <v>7</v>
      </c>
      <c r="O63" s="130">
        <v>8</v>
      </c>
      <c r="P63" s="130">
        <v>6</v>
      </c>
      <c r="Q63" s="133">
        <v>4</v>
      </c>
      <c r="R63" s="29">
        <f t="shared" si="18"/>
        <v>54</v>
      </c>
      <c r="S63" s="132">
        <v>5</v>
      </c>
      <c r="T63" s="130">
        <v>5</v>
      </c>
      <c r="U63" s="130">
        <v>6</v>
      </c>
      <c r="V63" s="130">
        <v>5</v>
      </c>
      <c r="W63" s="130">
        <v>5</v>
      </c>
      <c r="X63" s="130">
        <v>6</v>
      </c>
      <c r="Y63" s="130">
        <v>6</v>
      </c>
      <c r="Z63" s="130">
        <v>3</v>
      </c>
      <c r="AA63" s="133">
        <v>4</v>
      </c>
      <c r="AB63" s="29">
        <f t="shared" si="19"/>
        <v>45</v>
      </c>
      <c r="AC63" s="30">
        <f t="shared" si="20"/>
        <v>99</v>
      </c>
      <c r="AD63" s="134"/>
    </row>
    <row r="64" spans="1:30" ht="25" customHeight="1" x14ac:dyDescent="0.4">
      <c r="A64" s="125"/>
      <c r="B64" s="126">
        <v>42</v>
      </c>
      <c r="C64" s="191">
        <v>5</v>
      </c>
      <c r="D64" s="128" t="str">
        <f>VLOOKUP(B64,[1]!第一回合,3,0)</f>
        <v>郭臻臻</v>
      </c>
      <c r="E64" s="55">
        <f>VLOOKUP(B64,[1]!第一回合,5,0)</f>
        <v>102</v>
      </c>
      <c r="F64" s="156">
        <f t="shared" si="21"/>
        <v>97</v>
      </c>
      <c r="G64" s="157">
        <f t="shared" si="22"/>
        <v>199</v>
      </c>
      <c r="H64" s="193">
        <f t="shared" si="23"/>
        <v>55</v>
      </c>
      <c r="I64" s="132">
        <v>6</v>
      </c>
      <c r="J64" s="130">
        <v>6</v>
      </c>
      <c r="K64" s="130">
        <v>6</v>
      </c>
      <c r="L64" s="130">
        <v>4</v>
      </c>
      <c r="M64" s="130">
        <v>5</v>
      </c>
      <c r="N64" s="130">
        <v>7</v>
      </c>
      <c r="O64" s="130">
        <v>5</v>
      </c>
      <c r="P64" s="130">
        <v>3</v>
      </c>
      <c r="Q64" s="133">
        <v>5</v>
      </c>
      <c r="R64" s="29">
        <f t="shared" si="18"/>
        <v>47</v>
      </c>
      <c r="S64" s="132">
        <v>6</v>
      </c>
      <c r="T64" s="130">
        <v>5</v>
      </c>
      <c r="U64" s="130">
        <v>6</v>
      </c>
      <c r="V64" s="130">
        <v>5</v>
      </c>
      <c r="W64" s="130">
        <v>5</v>
      </c>
      <c r="X64" s="130">
        <v>7</v>
      </c>
      <c r="Y64" s="130">
        <v>5</v>
      </c>
      <c r="Z64" s="130">
        <v>5</v>
      </c>
      <c r="AA64" s="133">
        <v>6</v>
      </c>
      <c r="AB64" s="29">
        <f t="shared" si="19"/>
        <v>50</v>
      </c>
      <c r="AC64" s="30">
        <f t="shared" si="20"/>
        <v>97</v>
      </c>
      <c r="AD64" s="134"/>
    </row>
    <row r="65" spans="1:30" ht="25" customHeight="1" x14ac:dyDescent="0.4">
      <c r="A65" s="125"/>
      <c r="B65" s="126">
        <v>45</v>
      </c>
      <c r="C65" s="127">
        <v>6</v>
      </c>
      <c r="D65" s="128" t="str">
        <f>VLOOKUP(B65,[1]!第一回合,3,0)</f>
        <v>鄭晨妤</v>
      </c>
      <c r="E65" s="55">
        <f>VLOOKUP(B65,[1]!第一回合,5,0)</f>
        <v>106</v>
      </c>
      <c r="F65" s="129">
        <f t="shared" si="21"/>
        <v>99</v>
      </c>
      <c r="G65" s="130">
        <f t="shared" si="22"/>
        <v>205</v>
      </c>
      <c r="H65" s="131">
        <f t="shared" si="23"/>
        <v>61</v>
      </c>
      <c r="I65" s="132">
        <v>7</v>
      </c>
      <c r="J65" s="130">
        <v>6</v>
      </c>
      <c r="K65" s="130">
        <v>6</v>
      </c>
      <c r="L65" s="130">
        <v>6</v>
      </c>
      <c r="M65" s="130">
        <v>5</v>
      </c>
      <c r="N65" s="130">
        <v>6</v>
      </c>
      <c r="O65" s="130">
        <v>6</v>
      </c>
      <c r="P65" s="130">
        <v>4</v>
      </c>
      <c r="Q65" s="133">
        <v>6</v>
      </c>
      <c r="R65" s="29">
        <f t="shared" si="18"/>
        <v>52</v>
      </c>
      <c r="S65" s="132">
        <v>5</v>
      </c>
      <c r="T65" s="130">
        <v>7</v>
      </c>
      <c r="U65" s="130">
        <v>6</v>
      </c>
      <c r="V65" s="130">
        <v>4</v>
      </c>
      <c r="W65" s="130">
        <v>6</v>
      </c>
      <c r="X65" s="130">
        <v>6</v>
      </c>
      <c r="Y65" s="130">
        <v>5</v>
      </c>
      <c r="Z65" s="130">
        <v>3</v>
      </c>
      <c r="AA65" s="133">
        <v>5</v>
      </c>
      <c r="AB65" s="29">
        <f t="shared" si="19"/>
        <v>47</v>
      </c>
      <c r="AC65" s="30">
        <f t="shared" si="20"/>
        <v>99</v>
      </c>
      <c r="AD65" s="134"/>
    </row>
    <row r="66" spans="1:30" ht="25" customHeight="1" x14ac:dyDescent="0.4">
      <c r="A66" s="125"/>
      <c r="B66" s="126">
        <v>44</v>
      </c>
      <c r="C66" s="191">
        <v>7</v>
      </c>
      <c r="D66" s="128" t="str">
        <f>VLOOKUP(B66,[1]!第一回合,3,0)</f>
        <v>游晴奇</v>
      </c>
      <c r="E66" s="55">
        <f>VLOOKUP(B66,[1]!第一回合,5,0)</f>
        <v>103</v>
      </c>
      <c r="F66" s="156">
        <f t="shared" si="21"/>
        <v>104</v>
      </c>
      <c r="G66" s="157">
        <f t="shared" si="22"/>
        <v>207</v>
      </c>
      <c r="H66" s="193">
        <f t="shared" si="23"/>
        <v>63</v>
      </c>
      <c r="I66" s="132">
        <v>6</v>
      </c>
      <c r="J66" s="130">
        <v>4</v>
      </c>
      <c r="K66" s="130">
        <v>8</v>
      </c>
      <c r="L66" s="130">
        <v>6</v>
      </c>
      <c r="M66" s="130">
        <v>5</v>
      </c>
      <c r="N66" s="130">
        <v>6</v>
      </c>
      <c r="O66" s="130">
        <v>8</v>
      </c>
      <c r="P66" s="130">
        <v>4</v>
      </c>
      <c r="Q66" s="133">
        <v>5</v>
      </c>
      <c r="R66" s="29">
        <f t="shared" si="18"/>
        <v>52</v>
      </c>
      <c r="S66" s="132">
        <v>6</v>
      </c>
      <c r="T66" s="130">
        <v>7</v>
      </c>
      <c r="U66" s="130">
        <v>5</v>
      </c>
      <c r="V66" s="130">
        <v>3</v>
      </c>
      <c r="W66" s="130">
        <v>7</v>
      </c>
      <c r="X66" s="130">
        <v>7</v>
      </c>
      <c r="Y66" s="130">
        <v>7</v>
      </c>
      <c r="Z66" s="130">
        <v>3</v>
      </c>
      <c r="AA66" s="133">
        <v>7</v>
      </c>
      <c r="AB66" s="29">
        <f t="shared" si="19"/>
        <v>52</v>
      </c>
      <c r="AC66" s="30">
        <f t="shared" si="20"/>
        <v>104</v>
      </c>
      <c r="AD66" s="134"/>
    </row>
    <row r="67" spans="1:30" ht="25" customHeight="1" thickBot="1" x14ac:dyDescent="0.45">
      <c r="A67" s="125"/>
      <c r="B67" s="126">
        <v>46</v>
      </c>
      <c r="C67" s="135">
        <v>8</v>
      </c>
      <c r="D67" s="136" t="str">
        <f>VLOOKUP(B67,[1]!第一回合,3,0)</f>
        <v>賴映融</v>
      </c>
      <c r="E67" s="38">
        <f>VLOOKUP(B67,[1]!第一回合,5,0)</f>
        <v>113</v>
      </c>
      <c r="F67" s="137">
        <v>115</v>
      </c>
      <c r="G67" s="138">
        <f t="shared" si="22"/>
        <v>228</v>
      </c>
      <c r="H67" s="139">
        <f t="shared" si="23"/>
        <v>84</v>
      </c>
      <c r="I67" s="140">
        <v>8</v>
      </c>
      <c r="J67" s="138">
        <v>7</v>
      </c>
      <c r="K67" s="138">
        <v>8</v>
      </c>
      <c r="L67" s="138">
        <v>7</v>
      </c>
      <c r="M67" s="138">
        <v>6</v>
      </c>
      <c r="N67" s="138">
        <v>8</v>
      </c>
      <c r="O67" s="138">
        <v>8</v>
      </c>
      <c r="P67" s="138">
        <v>6</v>
      </c>
      <c r="Q67" s="141">
        <v>6</v>
      </c>
      <c r="R67" s="40">
        <f t="shared" si="18"/>
        <v>64</v>
      </c>
      <c r="S67" s="140">
        <v>5</v>
      </c>
      <c r="T67" s="138">
        <v>7</v>
      </c>
      <c r="U67" s="138">
        <v>6</v>
      </c>
      <c r="V67" s="138">
        <v>4</v>
      </c>
      <c r="W67" s="138">
        <v>6</v>
      </c>
      <c r="X67" s="138">
        <v>6</v>
      </c>
      <c r="Y67" s="138">
        <v>6</v>
      </c>
      <c r="Z67" s="138">
        <v>5</v>
      </c>
      <c r="AA67" s="141">
        <v>6</v>
      </c>
      <c r="AB67" s="40">
        <f t="shared" si="19"/>
        <v>51</v>
      </c>
      <c r="AC67" s="41">
        <f t="shared" si="20"/>
        <v>115</v>
      </c>
      <c r="AD67" s="142"/>
    </row>
    <row r="68" spans="1:30" ht="25" customHeight="1" thickTop="1" x14ac:dyDescent="0.3">
      <c r="C68" s="43"/>
      <c r="D68" s="143"/>
      <c r="E68" s="144"/>
      <c r="F68" s="144"/>
      <c r="G68" s="145"/>
      <c r="H68" s="71"/>
      <c r="I68" s="144"/>
      <c r="J68" s="144"/>
      <c r="K68" s="144"/>
      <c r="L68" s="144"/>
      <c r="M68" s="144"/>
      <c r="N68" s="144"/>
      <c r="O68" s="144"/>
      <c r="P68" s="144"/>
      <c r="Q68" s="144"/>
      <c r="R68" s="146"/>
      <c r="S68" s="144"/>
      <c r="T68" s="144"/>
      <c r="U68" s="144"/>
      <c r="V68" s="144"/>
      <c r="W68" s="144"/>
      <c r="X68" s="144"/>
      <c r="Y68" s="144"/>
      <c r="Z68" s="144"/>
      <c r="AA68" s="144"/>
      <c r="AB68" s="146"/>
      <c r="AC68" s="144"/>
      <c r="AD68" s="48"/>
    </row>
    <row r="69" spans="1:30" ht="25" customHeight="1" thickBot="1" x14ac:dyDescent="0.45">
      <c r="B69" s="45">
        <v>13</v>
      </c>
      <c r="C69" s="115"/>
      <c r="D69" s="2" t="s">
        <v>71</v>
      </c>
      <c r="E69" s="115" t="s">
        <v>1</v>
      </c>
    </row>
    <row r="70" spans="1:30" ht="25" customHeight="1" thickTop="1" thickBot="1" x14ac:dyDescent="0.45">
      <c r="A70" s="147"/>
      <c r="B70" s="147"/>
      <c r="C70" s="238" t="s">
        <v>89</v>
      </c>
      <c r="D70" s="239"/>
      <c r="E70" s="239"/>
      <c r="F70" s="239"/>
      <c r="G70" s="240"/>
      <c r="H70" s="194" t="s">
        <v>4</v>
      </c>
      <c r="I70" s="7">
        <v>1</v>
      </c>
      <c r="J70" s="8">
        <v>2</v>
      </c>
      <c r="K70" s="8">
        <v>3</v>
      </c>
      <c r="L70" s="8">
        <v>4</v>
      </c>
      <c r="M70" s="8">
        <v>5</v>
      </c>
      <c r="N70" s="8">
        <v>6</v>
      </c>
      <c r="O70" s="8">
        <v>7</v>
      </c>
      <c r="P70" s="8">
        <v>8</v>
      </c>
      <c r="Q70" s="9">
        <v>9</v>
      </c>
      <c r="R70" s="10" t="s">
        <v>5</v>
      </c>
      <c r="S70" s="7">
        <v>10</v>
      </c>
      <c r="T70" s="8">
        <v>11</v>
      </c>
      <c r="U70" s="8">
        <v>12</v>
      </c>
      <c r="V70" s="8">
        <v>13</v>
      </c>
      <c r="W70" s="8">
        <v>14</v>
      </c>
      <c r="X70" s="8">
        <v>15</v>
      </c>
      <c r="Y70" s="8">
        <v>16</v>
      </c>
      <c r="Z70" s="8">
        <v>17</v>
      </c>
      <c r="AA70" s="9">
        <v>18</v>
      </c>
      <c r="AB70" s="11" t="s">
        <v>6</v>
      </c>
      <c r="AC70" s="117" t="s">
        <v>7</v>
      </c>
      <c r="AD70" s="13" t="s">
        <v>8</v>
      </c>
    </row>
    <row r="71" spans="1:30" s="114" customFormat="1" ht="25" customHeight="1" thickTop="1" thickBot="1" x14ac:dyDescent="0.45">
      <c r="A71" s="118" t="s">
        <v>91</v>
      </c>
      <c r="B71" s="167" t="s">
        <v>92</v>
      </c>
      <c r="C71" s="195" t="s">
        <v>9</v>
      </c>
      <c r="D71" s="196" t="s">
        <v>10</v>
      </c>
      <c r="E71" s="197" t="s">
        <v>11</v>
      </c>
      <c r="F71" s="198" t="s">
        <v>93</v>
      </c>
      <c r="G71" s="199" t="s">
        <v>12</v>
      </c>
      <c r="H71" s="200" t="s">
        <v>13</v>
      </c>
      <c r="I71" s="17">
        <v>5</v>
      </c>
      <c r="J71" s="18">
        <v>4</v>
      </c>
      <c r="K71" s="18">
        <v>4</v>
      </c>
      <c r="L71" s="18">
        <v>4</v>
      </c>
      <c r="M71" s="18">
        <v>3</v>
      </c>
      <c r="N71" s="18">
        <v>5</v>
      </c>
      <c r="O71" s="18">
        <v>4</v>
      </c>
      <c r="P71" s="18">
        <v>3</v>
      </c>
      <c r="Q71" s="19">
        <v>4</v>
      </c>
      <c r="R71" s="20">
        <f t="shared" ref="R71:R83" si="24">SUM(I71:Q71)</f>
        <v>36</v>
      </c>
      <c r="S71" s="17">
        <v>4</v>
      </c>
      <c r="T71" s="18">
        <v>5</v>
      </c>
      <c r="U71" s="18">
        <v>4</v>
      </c>
      <c r="V71" s="18">
        <v>3</v>
      </c>
      <c r="W71" s="18">
        <v>4</v>
      </c>
      <c r="X71" s="18">
        <v>5</v>
      </c>
      <c r="Y71" s="18">
        <v>4</v>
      </c>
      <c r="Z71" s="18">
        <v>3</v>
      </c>
      <c r="AA71" s="19">
        <v>4</v>
      </c>
      <c r="AB71" s="20">
        <f t="shared" ref="AB71:AB83" si="25">SUM(S71:AA71)</f>
        <v>36</v>
      </c>
      <c r="AC71" s="21">
        <f t="shared" ref="AC71:AC83" si="26">SUM(R71,AB71)</f>
        <v>72</v>
      </c>
      <c r="AD71" s="79" t="s">
        <v>14</v>
      </c>
    </row>
    <row r="72" spans="1:30" ht="25" customHeight="1" thickTop="1" x14ac:dyDescent="0.4">
      <c r="A72" s="125"/>
      <c r="B72" s="126">
        <v>47</v>
      </c>
      <c r="C72" s="127">
        <v>1</v>
      </c>
      <c r="D72" s="128" t="str">
        <f>VLOOKUP(B72,[1]!第一回合,3,0)</f>
        <v>陳棋謙</v>
      </c>
      <c r="E72" s="55">
        <f>VLOOKUP(B72,[1]!第一回合,5,0)</f>
        <v>73</v>
      </c>
      <c r="F72" s="156">
        <f t="shared" ref="F72:F83" si="27">SUM(AC72)</f>
        <v>74</v>
      </c>
      <c r="G72" s="157">
        <f t="shared" ref="G72:G82" si="28">SUM(E72:F72)</f>
        <v>147</v>
      </c>
      <c r="H72" s="158">
        <f t="shared" ref="H72:H82" si="29">G72-$AC$5*2</f>
        <v>3</v>
      </c>
      <c r="I72" s="179">
        <v>5</v>
      </c>
      <c r="J72" s="180">
        <v>4</v>
      </c>
      <c r="K72" s="180">
        <v>4</v>
      </c>
      <c r="L72" s="180">
        <v>3</v>
      </c>
      <c r="M72" s="157">
        <v>4</v>
      </c>
      <c r="N72" s="201">
        <v>6</v>
      </c>
      <c r="O72" s="130">
        <v>4</v>
      </c>
      <c r="P72" s="202">
        <v>4</v>
      </c>
      <c r="Q72" s="181">
        <v>5</v>
      </c>
      <c r="R72" s="29">
        <f t="shared" si="24"/>
        <v>39</v>
      </c>
      <c r="S72" s="179">
        <v>4</v>
      </c>
      <c r="T72" s="180">
        <v>5</v>
      </c>
      <c r="U72" s="180">
        <v>3</v>
      </c>
      <c r="V72" s="180">
        <v>4</v>
      </c>
      <c r="W72" s="180">
        <v>3</v>
      </c>
      <c r="X72" s="180">
        <v>5</v>
      </c>
      <c r="Y72" s="180">
        <v>4</v>
      </c>
      <c r="Z72" s="180">
        <v>4</v>
      </c>
      <c r="AA72" s="181">
        <v>3</v>
      </c>
      <c r="AB72" s="182">
        <f t="shared" si="25"/>
        <v>35</v>
      </c>
      <c r="AC72" s="183">
        <f t="shared" si="26"/>
        <v>74</v>
      </c>
      <c r="AD72" s="184"/>
    </row>
    <row r="73" spans="1:30" ht="25" customHeight="1" x14ac:dyDescent="0.4">
      <c r="A73" s="125"/>
      <c r="B73" s="126">
        <v>48</v>
      </c>
      <c r="C73" s="127">
        <v>2</v>
      </c>
      <c r="D73" s="203" t="s">
        <v>73</v>
      </c>
      <c r="E73" s="204">
        <v>78</v>
      </c>
      <c r="F73" s="156">
        <f t="shared" si="27"/>
        <v>78</v>
      </c>
      <c r="G73" s="157">
        <f t="shared" si="28"/>
        <v>156</v>
      </c>
      <c r="H73" s="158">
        <f t="shared" si="29"/>
        <v>12</v>
      </c>
      <c r="I73" s="132">
        <v>5</v>
      </c>
      <c r="J73" s="130">
        <v>4</v>
      </c>
      <c r="K73" s="130">
        <v>4</v>
      </c>
      <c r="L73" s="130">
        <v>4</v>
      </c>
      <c r="M73" s="130">
        <v>4</v>
      </c>
      <c r="N73" s="130">
        <v>6</v>
      </c>
      <c r="O73" s="130">
        <v>5</v>
      </c>
      <c r="P73" s="205">
        <v>3</v>
      </c>
      <c r="Q73" s="133">
        <v>4</v>
      </c>
      <c r="R73" s="29">
        <f t="shared" si="24"/>
        <v>39</v>
      </c>
      <c r="S73" s="132">
        <v>4</v>
      </c>
      <c r="T73" s="130">
        <v>5</v>
      </c>
      <c r="U73" s="130">
        <v>4</v>
      </c>
      <c r="V73" s="130">
        <v>4</v>
      </c>
      <c r="W73" s="130">
        <v>4</v>
      </c>
      <c r="X73" s="130">
        <v>5</v>
      </c>
      <c r="Y73" s="130">
        <v>4</v>
      </c>
      <c r="Z73" s="130">
        <v>4</v>
      </c>
      <c r="AA73" s="133">
        <v>5</v>
      </c>
      <c r="AB73" s="29">
        <f t="shared" si="25"/>
        <v>39</v>
      </c>
      <c r="AC73" s="30">
        <f t="shared" si="26"/>
        <v>78</v>
      </c>
      <c r="AD73" s="134"/>
    </row>
    <row r="74" spans="1:30" ht="25" customHeight="1" x14ac:dyDescent="0.4">
      <c r="A74" s="125"/>
      <c r="B74" s="126">
        <v>49</v>
      </c>
      <c r="C74" s="127">
        <v>3</v>
      </c>
      <c r="D74" s="128" t="str">
        <f>VLOOKUP(B74,[1]!第一回合,3,0)</f>
        <v>梁振航</v>
      </c>
      <c r="E74" s="55">
        <f>VLOOKUP(B74,[1]!第一回合,5,0)</f>
        <v>91</v>
      </c>
      <c r="F74" s="156">
        <f t="shared" si="27"/>
        <v>97</v>
      </c>
      <c r="G74" s="157">
        <f t="shared" si="28"/>
        <v>188</v>
      </c>
      <c r="H74" s="158">
        <f t="shared" si="29"/>
        <v>44</v>
      </c>
      <c r="I74" s="132">
        <v>7</v>
      </c>
      <c r="J74" s="130">
        <v>6</v>
      </c>
      <c r="K74" s="130">
        <v>6</v>
      </c>
      <c r="L74" s="130">
        <v>4</v>
      </c>
      <c r="M74" s="130">
        <v>4</v>
      </c>
      <c r="N74" s="130">
        <v>6</v>
      </c>
      <c r="O74" s="130">
        <v>5</v>
      </c>
      <c r="P74" s="130">
        <v>5</v>
      </c>
      <c r="Q74" s="133">
        <v>6</v>
      </c>
      <c r="R74" s="29">
        <f t="shared" si="24"/>
        <v>49</v>
      </c>
      <c r="S74" s="132">
        <v>5</v>
      </c>
      <c r="T74" s="130">
        <v>5</v>
      </c>
      <c r="U74" s="130">
        <v>5</v>
      </c>
      <c r="V74" s="130">
        <v>6</v>
      </c>
      <c r="W74" s="130">
        <v>6</v>
      </c>
      <c r="X74" s="130">
        <v>6</v>
      </c>
      <c r="Y74" s="130">
        <v>5</v>
      </c>
      <c r="Z74" s="130">
        <v>5</v>
      </c>
      <c r="AA74" s="133">
        <v>5</v>
      </c>
      <c r="AB74" s="29">
        <f t="shared" si="25"/>
        <v>48</v>
      </c>
      <c r="AC74" s="30">
        <f t="shared" si="26"/>
        <v>97</v>
      </c>
      <c r="AD74" s="134"/>
    </row>
    <row r="75" spans="1:30" ht="25" customHeight="1" x14ac:dyDescent="0.4">
      <c r="A75" s="125"/>
      <c r="B75" s="126">
        <v>52</v>
      </c>
      <c r="C75" s="127">
        <v>4</v>
      </c>
      <c r="D75" s="128" t="str">
        <f>VLOOKUP(B75,[1]第一回合!$A$3:$F$360,3,0)</f>
        <v>邱琮傑</v>
      </c>
      <c r="E75" s="55">
        <f>VLOOKUP(B75,[1]第一回合!$A$3:$F$360,5,0)</f>
        <v>99</v>
      </c>
      <c r="F75" s="156">
        <f t="shared" si="27"/>
        <v>91</v>
      </c>
      <c r="G75" s="157">
        <f t="shared" si="28"/>
        <v>190</v>
      </c>
      <c r="H75" s="158">
        <f t="shared" si="29"/>
        <v>46</v>
      </c>
      <c r="I75" s="132">
        <v>5</v>
      </c>
      <c r="J75" s="130">
        <v>4</v>
      </c>
      <c r="K75" s="130">
        <v>5</v>
      </c>
      <c r="L75" s="130">
        <v>6</v>
      </c>
      <c r="M75" s="130">
        <v>4</v>
      </c>
      <c r="N75" s="130">
        <v>6</v>
      </c>
      <c r="O75" s="130">
        <v>5</v>
      </c>
      <c r="P75" s="130">
        <v>3</v>
      </c>
      <c r="Q75" s="133">
        <v>4</v>
      </c>
      <c r="R75" s="29">
        <f t="shared" si="24"/>
        <v>42</v>
      </c>
      <c r="S75" s="132">
        <v>5</v>
      </c>
      <c r="T75" s="130">
        <v>4</v>
      </c>
      <c r="U75" s="130">
        <v>6</v>
      </c>
      <c r="V75" s="130">
        <v>5</v>
      </c>
      <c r="W75" s="130">
        <v>6</v>
      </c>
      <c r="X75" s="130">
        <v>7</v>
      </c>
      <c r="Y75" s="130">
        <v>6</v>
      </c>
      <c r="Z75" s="206">
        <v>4</v>
      </c>
      <c r="AA75" s="133">
        <v>6</v>
      </c>
      <c r="AB75" s="29">
        <f t="shared" si="25"/>
        <v>49</v>
      </c>
      <c r="AC75" s="30">
        <f t="shared" si="26"/>
        <v>91</v>
      </c>
      <c r="AD75" s="134"/>
    </row>
    <row r="76" spans="1:30" ht="25" customHeight="1" x14ac:dyDescent="0.4">
      <c r="A76" s="125"/>
      <c r="B76" s="126">
        <v>51</v>
      </c>
      <c r="C76" s="127">
        <v>5</v>
      </c>
      <c r="D76" s="128" t="str">
        <f>VLOOKUP(B76,[1]第一回合!$A$3:$F$360,3,0)</f>
        <v>許澤廷</v>
      </c>
      <c r="E76" s="55">
        <f>VLOOKUP(B76,[1]第一回合!$A$3:$F$360,5,0)</f>
        <v>97</v>
      </c>
      <c r="F76" s="156">
        <f t="shared" si="27"/>
        <v>93</v>
      </c>
      <c r="G76" s="157">
        <f t="shared" si="28"/>
        <v>190</v>
      </c>
      <c r="H76" s="158">
        <f t="shared" si="29"/>
        <v>46</v>
      </c>
      <c r="I76" s="132">
        <v>8</v>
      </c>
      <c r="J76" s="130">
        <v>6</v>
      </c>
      <c r="K76" s="130">
        <v>6</v>
      </c>
      <c r="L76" s="130">
        <v>5</v>
      </c>
      <c r="M76" s="130">
        <v>6</v>
      </c>
      <c r="N76" s="130">
        <v>6</v>
      </c>
      <c r="O76" s="130">
        <v>5</v>
      </c>
      <c r="P76" s="130">
        <v>3</v>
      </c>
      <c r="Q76" s="133">
        <v>5</v>
      </c>
      <c r="R76" s="207">
        <f t="shared" si="24"/>
        <v>50</v>
      </c>
      <c r="S76" s="132">
        <v>4</v>
      </c>
      <c r="T76" s="130">
        <v>6</v>
      </c>
      <c r="U76" s="130">
        <v>5</v>
      </c>
      <c r="V76" s="130">
        <v>4</v>
      </c>
      <c r="W76" s="130">
        <v>4</v>
      </c>
      <c r="X76" s="130">
        <v>6</v>
      </c>
      <c r="Y76" s="130">
        <v>5</v>
      </c>
      <c r="Z76" s="130">
        <v>4</v>
      </c>
      <c r="AA76" s="133">
        <v>5</v>
      </c>
      <c r="AB76" s="208">
        <f t="shared" si="25"/>
        <v>43</v>
      </c>
      <c r="AC76" s="204">
        <f t="shared" si="26"/>
        <v>93</v>
      </c>
      <c r="AD76" s="209"/>
    </row>
    <row r="77" spans="1:30" ht="25" customHeight="1" x14ac:dyDescent="0.4">
      <c r="A77" s="125"/>
      <c r="B77" s="126">
        <v>50</v>
      </c>
      <c r="C77" s="127">
        <v>6</v>
      </c>
      <c r="D77" s="128" t="str">
        <f>VLOOKUP(B77,[1]第一回合!$A$3:$F$360,3,0)</f>
        <v>劉康懿</v>
      </c>
      <c r="E77" s="55">
        <f>VLOOKUP(B77,[1]第一回合!$A$3:$F$360,5,0)</f>
        <v>95</v>
      </c>
      <c r="F77" s="156">
        <f t="shared" si="27"/>
        <v>97</v>
      </c>
      <c r="G77" s="157">
        <f t="shared" si="28"/>
        <v>192</v>
      </c>
      <c r="H77" s="158">
        <f t="shared" si="29"/>
        <v>48</v>
      </c>
      <c r="I77" s="159">
        <v>6</v>
      </c>
      <c r="J77" s="157">
        <v>6</v>
      </c>
      <c r="K77" s="157">
        <v>7</v>
      </c>
      <c r="L77" s="157">
        <v>7</v>
      </c>
      <c r="M77" s="157">
        <v>5</v>
      </c>
      <c r="N77" s="157">
        <v>6</v>
      </c>
      <c r="O77" s="157">
        <v>5</v>
      </c>
      <c r="P77" s="157">
        <v>5</v>
      </c>
      <c r="Q77" s="160">
        <v>6</v>
      </c>
      <c r="R77" s="57">
        <f t="shared" si="24"/>
        <v>53</v>
      </c>
      <c r="S77" s="159">
        <v>6</v>
      </c>
      <c r="T77" s="157">
        <v>8</v>
      </c>
      <c r="U77" s="157">
        <v>4</v>
      </c>
      <c r="V77" s="157">
        <v>5</v>
      </c>
      <c r="W77" s="157">
        <v>4</v>
      </c>
      <c r="X77" s="157">
        <v>6</v>
      </c>
      <c r="Y77" s="157">
        <v>4</v>
      </c>
      <c r="Z77" s="157">
        <v>3</v>
      </c>
      <c r="AA77" s="160">
        <v>4</v>
      </c>
      <c r="AB77" s="57">
        <f t="shared" si="25"/>
        <v>44</v>
      </c>
      <c r="AC77" s="58">
        <f t="shared" si="26"/>
        <v>97</v>
      </c>
      <c r="AD77" s="161"/>
    </row>
    <row r="78" spans="1:30" ht="25" customHeight="1" x14ac:dyDescent="0.4">
      <c r="A78" s="125"/>
      <c r="B78" s="126">
        <v>53</v>
      </c>
      <c r="C78" s="127">
        <v>7</v>
      </c>
      <c r="D78" s="128" t="str">
        <f>VLOOKUP(B78,[1]第一回合!$A$3:$F$360,3,0)</f>
        <v>張軒睿</v>
      </c>
      <c r="E78" s="55">
        <f>VLOOKUP(B78,[1]第一回合!$A$3:$F$360,5,0)</f>
        <v>106</v>
      </c>
      <c r="F78" s="156">
        <f t="shared" si="27"/>
        <v>107</v>
      </c>
      <c r="G78" s="157">
        <f t="shared" si="28"/>
        <v>213</v>
      </c>
      <c r="H78" s="158">
        <f t="shared" si="29"/>
        <v>69</v>
      </c>
      <c r="I78" s="132">
        <v>7</v>
      </c>
      <c r="J78" s="130">
        <v>5</v>
      </c>
      <c r="K78" s="130">
        <v>7</v>
      </c>
      <c r="L78" s="130">
        <v>5</v>
      </c>
      <c r="M78" s="130">
        <v>6</v>
      </c>
      <c r="N78" s="130">
        <v>5</v>
      </c>
      <c r="O78" s="130">
        <v>6</v>
      </c>
      <c r="P78" s="130">
        <v>4</v>
      </c>
      <c r="Q78" s="133">
        <v>5</v>
      </c>
      <c r="R78" s="29">
        <f t="shared" si="24"/>
        <v>50</v>
      </c>
      <c r="S78" s="132">
        <v>7</v>
      </c>
      <c r="T78" s="130">
        <v>9</v>
      </c>
      <c r="U78" s="130">
        <v>7</v>
      </c>
      <c r="V78" s="130">
        <v>5</v>
      </c>
      <c r="W78" s="130">
        <v>6</v>
      </c>
      <c r="X78" s="130">
        <v>6</v>
      </c>
      <c r="Y78" s="130">
        <v>6</v>
      </c>
      <c r="Z78" s="130">
        <v>5</v>
      </c>
      <c r="AA78" s="133">
        <v>6</v>
      </c>
      <c r="AB78" s="29">
        <f t="shared" si="25"/>
        <v>57</v>
      </c>
      <c r="AC78" s="30">
        <f t="shared" si="26"/>
        <v>107</v>
      </c>
      <c r="AD78" s="134"/>
    </row>
    <row r="79" spans="1:30" ht="25" customHeight="1" x14ac:dyDescent="0.4">
      <c r="A79" s="125"/>
      <c r="B79" s="126">
        <v>56</v>
      </c>
      <c r="C79" s="127">
        <v>8</v>
      </c>
      <c r="D79" s="128" t="str">
        <f>VLOOKUP(B79,[1]第一回合!$A$3:$F$360,3,0)</f>
        <v>古佳欣</v>
      </c>
      <c r="E79" s="55">
        <f>VLOOKUP(B79,[1]第一回合!$A$3:$F$360,5,0)</f>
        <v>124</v>
      </c>
      <c r="F79" s="156">
        <f t="shared" si="27"/>
        <v>99</v>
      </c>
      <c r="G79" s="157">
        <f t="shared" si="28"/>
        <v>223</v>
      </c>
      <c r="H79" s="158">
        <f t="shared" si="29"/>
        <v>79</v>
      </c>
      <c r="I79" s="159">
        <v>5</v>
      </c>
      <c r="J79" s="157">
        <v>6</v>
      </c>
      <c r="K79" s="157">
        <v>5</v>
      </c>
      <c r="L79" s="157">
        <v>6</v>
      </c>
      <c r="M79" s="157">
        <v>4</v>
      </c>
      <c r="N79" s="157">
        <v>5</v>
      </c>
      <c r="O79" s="157">
        <v>7</v>
      </c>
      <c r="P79" s="157">
        <v>4</v>
      </c>
      <c r="Q79" s="160">
        <v>5</v>
      </c>
      <c r="R79" s="57">
        <f t="shared" si="24"/>
        <v>47</v>
      </c>
      <c r="S79" s="159">
        <v>6</v>
      </c>
      <c r="T79" s="157">
        <v>6</v>
      </c>
      <c r="U79" s="157">
        <v>6</v>
      </c>
      <c r="V79" s="157">
        <v>6</v>
      </c>
      <c r="W79" s="157">
        <v>6</v>
      </c>
      <c r="X79" s="157">
        <v>6</v>
      </c>
      <c r="Y79" s="157">
        <v>6</v>
      </c>
      <c r="Z79" s="157">
        <v>5</v>
      </c>
      <c r="AA79" s="160">
        <v>5</v>
      </c>
      <c r="AB79" s="57">
        <f t="shared" si="25"/>
        <v>52</v>
      </c>
      <c r="AC79" s="58">
        <f t="shared" si="26"/>
        <v>99</v>
      </c>
      <c r="AD79" s="161"/>
    </row>
    <row r="80" spans="1:30" ht="25" customHeight="1" x14ac:dyDescent="0.4">
      <c r="A80" s="125"/>
      <c r="B80" s="126">
        <v>54</v>
      </c>
      <c r="C80" s="127">
        <v>9</v>
      </c>
      <c r="D80" s="128" t="str">
        <f>VLOOKUP(B80,[1]第一回合!$A$3:$F$360,3,0)</f>
        <v>王允睿</v>
      </c>
      <c r="E80" s="55">
        <f>VLOOKUP(B80,[1]第一回合!$A$3:$F$360,5,0)</f>
        <v>120</v>
      </c>
      <c r="F80" s="129">
        <f t="shared" si="27"/>
        <v>109</v>
      </c>
      <c r="G80" s="130">
        <f t="shared" si="28"/>
        <v>229</v>
      </c>
      <c r="H80" s="158">
        <f t="shared" si="29"/>
        <v>85</v>
      </c>
      <c r="I80" s="132">
        <v>8</v>
      </c>
      <c r="J80" s="130">
        <v>8</v>
      </c>
      <c r="K80" s="130">
        <v>6</v>
      </c>
      <c r="L80" s="130">
        <v>7</v>
      </c>
      <c r="M80" s="130">
        <v>6</v>
      </c>
      <c r="N80" s="130">
        <v>8</v>
      </c>
      <c r="O80" s="130">
        <v>4</v>
      </c>
      <c r="P80" s="130">
        <v>4</v>
      </c>
      <c r="Q80" s="133">
        <v>5</v>
      </c>
      <c r="R80" s="29">
        <f t="shared" si="24"/>
        <v>56</v>
      </c>
      <c r="S80" s="132">
        <v>6</v>
      </c>
      <c r="T80" s="130">
        <v>7</v>
      </c>
      <c r="U80" s="130">
        <v>7</v>
      </c>
      <c r="V80" s="130">
        <v>4</v>
      </c>
      <c r="W80" s="130">
        <v>6</v>
      </c>
      <c r="X80" s="130">
        <v>7</v>
      </c>
      <c r="Y80" s="130">
        <v>5</v>
      </c>
      <c r="Z80" s="130">
        <v>5</v>
      </c>
      <c r="AA80" s="133">
        <v>6</v>
      </c>
      <c r="AB80" s="29">
        <f t="shared" si="25"/>
        <v>53</v>
      </c>
      <c r="AC80" s="30">
        <f t="shared" si="26"/>
        <v>109</v>
      </c>
      <c r="AD80" s="134"/>
    </row>
    <row r="81" spans="1:30" ht="25" customHeight="1" x14ac:dyDescent="0.4">
      <c r="A81" s="125"/>
      <c r="B81" s="126">
        <v>55</v>
      </c>
      <c r="C81" s="127">
        <v>10</v>
      </c>
      <c r="D81" s="128" t="str">
        <f>VLOOKUP(B81,[1]第一回合!$A$3:$F$360,3,0)</f>
        <v>曾姿綺</v>
      </c>
      <c r="E81" s="55">
        <f>VLOOKUP(B81,[1]第一回合!$A$3:$F$360,5,0)</f>
        <v>122</v>
      </c>
      <c r="F81" s="156">
        <f t="shared" si="27"/>
        <v>113</v>
      </c>
      <c r="G81" s="157">
        <f t="shared" si="28"/>
        <v>235</v>
      </c>
      <c r="H81" s="158">
        <f t="shared" si="29"/>
        <v>91</v>
      </c>
      <c r="I81" s="210">
        <v>7</v>
      </c>
      <c r="J81" s="130">
        <v>8</v>
      </c>
      <c r="K81" s="130">
        <v>8</v>
      </c>
      <c r="L81" s="130">
        <v>6</v>
      </c>
      <c r="M81" s="130">
        <v>4</v>
      </c>
      <c r="N81" s="130">
        <v>8</v>
      </c>
      <c r="O81" s="130">
        <v>7</v>
      </c>
      <c r="P81" s="130">
        <v>6</v>
      </c>
      <c r="Q81" s="133">
        <v>5</v>
      </c>
      <c r="R81" s="29">
        <f t="shared" si="24"/>
        <v>59</v>
      </c>
      <c r="S81" s="132">
        <v>8</v>
      </c>
      <c r="T81" s="130">
        <v>6</v>
      </c>
      <c r="U81" s="130">
        <v>7</v>
      </c>
      <c r="V81" s="130">
        <v>6</v>
      </c>
      <c r="W81" s="130">
        <v>5</v>
      </c>
      <c r="X81" s="130">
        <v>8</v>
      </c>
      <c r="Y81" s="130">
        <v>5</v>
      </c>
      <c r="Z81" s="130">
        <v>6</v>
      </c>
      <c r="AA81" s="201">
        <v>3</v>
      </c>
      <c r="AB81" s="29">
        <f t="shared" si="25"/>
        <v>54</v>
      </c>
      <c r="AC81" s="30">
        <f t="shared" si="26"/>
        <v>113</v>
      </c>
      <c r="AD81" s="134"/>
    </row>
    <row r="82" spans="1:30" ht="25" customHeight="1" x14ac:dyDescent="0.4">
      <c r="A82" s="125"/>
      <c r="B82" s="211">
        <v>57</v>
      </c>
      <c r="C82" s="127">
        <v>11</v>
      </c>
      <c r="D82" s="212" t="str">
        <f>VLOOKUP(B82,[1]第一回合!$A$3:$F$360,3,0)</f>
        <v>張晏齊</v>
      </c>
      <c r="E82" s="213">
        <f>VLOOKUP(B82,[1]第一回合!$A$3:$F$360,5,0)</f>
        <v>124</v>
      </c>
      <c r="F82" s="214">
        <f t="shared" si="27"/>
        <v>114</v>
      </c>
      <c r="G82" s="215">
        <f t="shared" si="28"/>
        <v>238</v>
      </c>
      <c r="H82" s="158">
        <f t="shared" si="29"/>
        <v>94</v>
      </c>
      <c r="I82" s="210">
        <v>10</v>
      </c>
      <c r="J82" s="130">
        <v>6</v>
      </c>
      <c r="K82" s="130">
        <v>8</v>
      </c>
      <c r="L82" s="130">
        <v>6</v>
      </c>
      <c r="M82" s="130">
        <v>4</v>
      </c>
      <c r="N82" s="130">
        <v>8</v>
      </c>
      <c r="O82" s="130">
        <v>7</v>
      </c>
      <c r="P82" s="130">
        <v>5</v>
      </c>
      <c r="Q82" s="201">
        <v>6</v>
      </c>
      <c r="R82" s="29">
        <f t="shared" si="24"/>
        <v>60</v>
      </c>
      <c r="S82" s="210">
        <v>4</v>
      </c>
      <c r="T82" s="130">
        <v>6</v>
      </c>
      <c r="U82" s="130">
        <v>7</v>
      </c>
      <c r="V82" s="130">
        <v>5</v>
      </c>
      <c r="W82" s="130">
        <v>6</v>
      </c>
      <c r="X82" s="130">
        <v>7</v>
      </c>
      <c r="Y82" s="130">
        <v>8</v>
      </c>
      <c r="Z82" s="130">
        <v>5</v>
      </c>
      <c r="AA82" s="201">
        <v>6</v>
      </c>
      <c r="AB82" s="29">
        <f t="shared" si="25"/>
        <v>54</v>
      </c>
      <c r="AC82" s="30">
        <f t="shared" si="26"/>
        <v>114</v>
      </c>
      <c r="AD82" s="134"/>
    </row>
    <row r="83" spans="1:30" ht="25" customHeight="1" thickBot="1" x14ac:dyDescent="0.45">
      <c r="B83" s="216">
        <v>58</v>
      </c>
      <c r="C83" s="217" t="s">
        <v>28</v>
      </c>
      <c r="D83" s="218" t="str">
        <f>VLOOKUP(B83,[1]第一回合!$A$3:$F$360,3,0)</f>
        <v>陳璿安</v>
      </c>
      <c r="E83" s="216">
        <f>VLOOKUP(B83,[1]第一回合!$A$3:$F$360,5,0)</f>
        <v>144</v>
      </c>
      <c r="F83" s="216">
        <f t="shared" si="27"/>
        <v>0</v>
      </c>
      <c r="G83" s="219"/>
      <c r="H83" s="185"/>
      <c r="I83" s="220"/>
      <c r="J83" s="138"/>
      <c r="K83" s="138"/>
      <c r="L83" s="138"/>
      <c r="M83" s="138"/>
      <c r="N83" s="138"/>
      <c r="O83" s="138"/>
      <c r="P83" s="138"/>
      <c r="Q83" s="221"/>
      <c r="R83" s="40">
        <f t="shared" si="24"/>
        <v>0</v>
      </c>
      <c r="S83" s="220"/>
      <c r="T83" s="138"/>
      <c r="U83" s="138"/>
      <c r="V83" s="138"/>
      <c r="W83" s="138"/>
      <c r="X83" s="138"/>
      <c r="Y83" s="138"/>
      <c r="Z83" s="138"/>
      <c r="AA83" s="221"/>
      <c r="AB83" s="40">
        <f t="shared" si="25"/>
        <v>0</v>
      </c>
      <c r="AC83" s="41">
        <f t="shared" si="26"/>
        <v>0</v>
      </c>
      <c r="AD83" s="222"/>
    </row>
    <row r="84" spans="1:30" ht="20" thickTop="1" x14ac:dyDescent="0.4">
      <c r="C84" s="43"/>
      <c r="D84" s="143"/>
      <c r="E84" s="45"/>
      <c r="F84" s="45"/>
      <c r="G84" s="43"/>
      <c r="H84" s="46"/>
      <c r="I84" s="45"/>
      <c r="J84" s="45"/>
      <c r="K84" s="45"/>
      <c r="L84" s="45"/>
      <c r="M84" s="45"/>
      <c r="N84" s="45"/>
      <c r="O84" s="45"/>
      <c r="P84" s="45"/>
      <c r="Q84" s="45"/>
      <c r="R84" s="47"/>
      <c r="S84" s="45"/>
      <c r="T84" s="45"/>
      <c r="U84" s="45"/>
      <c r="V84" s="45"/>
      <c r="W84" s="45"/>
      <c r="X84" s="45"/>
      <c r="Y84" s="45"/>
      <c r="Z84" s="45"/>
      <c r="AA84" s="45"/>
      <c r="AB84" s="47"/>
      <c r="AC84" s="45"/>
      <c r="AD84" s="164"/>
    </row>
    <row r="85" spans="1:30" ht="130" customHeight="1" x14ac:dyDescent="0.4"/>
    <row r="86" spans="1:30" x14ac:dyDescent="0.4">
      <c r="C86" s="223"/>
      <c r="D86" s="224"/>
      <c r="E86" s="224"/>
      <c r="F86" s="224"/>
      <c r="G86" s="224"/>
      <c r="H86" s="224"/>
      <c r="I86" s="224"/>
    </row>
    <row r="87" spans="1:30" s="228" customFormat="1" x14ac:dyDescent="0.4">
      <c r="A87" s="225"/>
      <c r="B87" s="225"/>
      <c r="C87" s="226"/>
      <c r="D87" s="227"/>
      <c r="H87" s="229"/>
    </row>
    <row r="88" spans="1:30" s="228" customFormat="1" x14ac:dyDescent="0.4">
      <c r="A88" s="225"/>
      <c r="B88" s="225"/>
      <c r="C88" s="226"/>
      <c r="D88" s="227"/>
      <c r="H88" s="229"/>
    </row>
    <row r="89" spans="1:30" s="228" customFormat="1" ht="20" customHeight="1" x14ac:dyDescent="0.4">
      <c r="A89" s="225"/>
      <c r="B89" s="225"/>
      <c r="C89" s="230"/>
      <c r="D89" s="225"/>
      <c r="E89" s="225"/>
      <c r="F89" s="225"/>
      <c r="G89" s="225"/>
      <c r="H89" s="225"/>
      <c r="I89" s="225"/>
      <c r="K89" s="231"/>
      <c r="L89" s="231"/>
      <c r="M89" s="231"/>
      <c r="N89" s="231"/>
      <c r="O89" s="231"/>
      <c r="P89" s="231"/>
      <c r="Q89" s="231"/>
      <c r="R89" s="231"/>
      <c r="S89" s="231"/>
      <c r="T89" s="231"/>
      <c r="U89" s="231"/>
      <c r="V89" s="231"/>
      <c r="W89" s="231"/>
      <c r="X89" s="231"/>
      <c r="Y89" s="231"/>
      <c r="Z89" s="231"/>
    </row>
    <row r="90" spans="1:30" s="228" customFormat="1" x14ac:dyDescent="0.4">
      <c r="A90" s="225"/>
      <c r="B90" s="225"/>
      <c r="C90" s="226"/>
      <c r="D90" s="227"/>
      <c r="H90" s="229"/>
    </row>
    <row r="91" spans="1:30" s="228" customFormat="1" x14ac:dyDescent="0.4">
      <c r="A91" s="225"/>
      <c r="B91" s="225"/>
      <c r="C91" s="226"/>
      <c r="D91" s="227"/>
      <c r="H91" s="229"/>
    </row>
  </sheetData>
  <mergeCells count="12">
    <mergeCell ref="C70:G70"/>
    <mergeCell ref="A1:AB1"/>
    <mergeCell ref="A2:AB2"/>
    <mergeCell ref="Y3:AC3"/>
    <mergeCell ref="C4:G4"/>
    <mergeCell ref="F20:J20"/>
    <mergeCell ref="C21:G21"/>
    <mergeCell ref="C31:G31"/>
    <mergeCell ref="D38:E38"/>
    <mergeCell ref="C39:G39"/>
    <mergeCell ref="D57:E57"/>
    <mergeCell ref="C58:G58"/>
  </mergeCells>
  <phoneticPr fontId="3" type="noConversion"/>
  <conditionalFormatting sqref="E73">
    <cfRule type="cellIs" dxfId="208" priority="1" stopIfTrue="1" operator="lessThan">
      <formula>$AA$5</formula>
    </cfRule>
    <cfRule type="cellIs" dxfId="207" priority="2" stopIfTrue="1" operator="equal">
      <formula>$AA$5</formula>
    </cfRule>
  </conditionalFormatting>
  <conditionalFormatting sqref="E6:G19 F20 E23:G29 AC23:AC30 F30:G30 E33:G36 AC33:AC38 E37 F37:G38 E41:G55 AC41:AC57 E56 F56:G57 E60:G68 E72:G72 AC72:AC84 F73:G73">
    <cfRule type="cellIs" dxfId="206" priority="221" stopIfTrue="1" operator="lessThan">
      <formula>$AC$5</formula>
    </cfRule>
    <cfRule type="cellIs" dxfId="205" priority="222" stopIfTrue="1" operator="equal">
      <formula>$AC$5</formula>
    </cfRule>
  </conditionalFormatting>
  <conditionalFormatting sqref="E74:G84">
    <cfRule type="cellIs" dxfId="204" priority="44" stopIfTrue="1" operator="equal">
      <formula>$AC$5</formula>
    </cfRule>
    <cfRule type="cellIs" dxfId="203" priority="43" stopIfTrue="1" operator="lessThan">
      <formula>$AC$5</formula>
    </cfRule>
  </conditionalFormatting>
  <conditionalFormatting sqref="H6:H19 H33:H38 H41:H57">
    <cfRule type="cellIs" dxfId="202" priority="223" stopIfTrue="1" operator="equal">
      <formula>0</formula>
    </cfRule>
    <cfRule type="cellIs" dxfId="201" priority="224" stopIfTrue="1" operator="lessThan">
      <formula>0</formula>
    </cfRule>
  </conditionalFormatting>
  <conditionalFormatting sqref="H23:H30">
    <cfRule type="cellIs" dxfId="200" priority="179" stopIfTrue="1" operator="equal">
      <formula>0</formula>
    </cfRule>
    <cfRule type="cellIs" dxfId="199" priority="180" stopIfTrue="1" operator="lessThan">
      <formula>0</formula>
    </cfRule>
  </conditionalFormatting>
  <conditionalFormatting sqref="H60:H68">
    <cfRule type="cellIs" dxfId="198" priority="136" stopIfTrue="1" operator="lessThan">
      <formula>0</formula>
    </cfRule>
    <cfRule type="cellIs" dxfId="197" priority="135" stopIfTrue="1" operator="equal">
      <formula>0</formula>
    </cfRule>
  </conditionalFormatting>
  <conditionalFormatting sqref="H72:H84">
    <cfRule type="cellIs" dxfId="196" priority="46" stopIfTrue="1" operator="lessThan">
      <formula>0</formula>
    </cfRule>
    <cfRule type="cellIs" dxfId="195" priority="45" stopIfTrue="1" operator="equal">
      <formula>0</formula>
    </cfRule>
  </conditionalFormatting>
  <conditionalFormatting sqref="I6:I19 I33:I38 I41:I57">
    <cfRule type="cellIs" dxfId="194" priority="182" stopIfTrue="1" operator="lessThan">
      <formula>$I$5</formula>
    </cfRule>
    <cfRule type="cellIs" dxfId="193" priority="181" stopIfTrue="1" operator="equal">
      <formula>$I$5</formula>
    </cfRule>
  </conditionalFormatting>
  <conditionalFormatting sqref="I23:I30">
    <cfRule type="cellIs" dxfId="192" priority="137" stopIfTrue="1" operator="equal">
      <formula>$I$5</formula>
    </cfRule>
    <cfRule type="cellIs" dxfId="191" priority="138" stopIfTrue="1" operator="lessThan">
      <formula>$I$5</formula>
    </cfRule>
  </conditionalFormatting>
  <conditionalFormatting sqref="I60:I68">
    <cfRule type="cellIs" dxfId="190" priority="94" stopIfTrue="1" operator="lessThan">
      <formula>$I$5</formula>
    </cfRule>
    <cfRule type="cellIs" dxfId="189" priority="93" stopIfTrue="1" operator="equal">
      <formula>$I$5</formula>
    </cfRule>
  </conditionalFormatting>
  <conditionalFormatting sqref="I72:I84">
    <cfRule type="cellIs" dxfId="188" priority="3" stopIfTrue="1" operator="equal">
      <formula>$I$5</formula>
    </cfRule>
    <cfRule type="cellIs" dxfId="187" priority="4" stopIfTrue="1" operator="lessThan">
      <formula>$I$5</formula>
    </cfRule>
  </conditionalFormatting>
  <conditionalFormatting sqref="J6:J19 J33:J38 J41:J57">
    <cfRule type="cellIs" dxfId="186" priority="183" stopIfTrue="1" operator="lessThan">
      <formula>$J$5</formula>
    </cfRule>
    <cfRule type="cellIs" dxfId="185" priority="184" stopIfTrue="1" operator="equal">
      <formula>$J$5</formula>
    </cfRule>
  </conditionalFormatting>
  <conditionalFormatting sqref="J23:J30">
    <cfRule type="cellIs" dxfId="184" priority="139" stopIfTrue="1" operator="lessThan">
      <formula>$J$5</formula>
    </cfRule>
    <cfRule type="cellIs" dxfId="183" priority="140" stopIfTrue="1" operator="equal">
      <formula>$J$5</formula>
    </cfRule>
  </conditionalFormatting>
  <conditionalFormatting sqref="J60:J68">
    <cfRule type="cellIs" dxfId="182" priority="95" stopIfTrue="1" operator="lessThan">
      <formula>$J$5</formula>
    </cfRule>
    <cfRule type="cellIs" dxfId="181" priority="96" stopIfTrue="1" operator="equal">
      <formula>$J$5</formula>
    </cfRule>
  </conditionalFormatting>
  <conditionalFormatting sqref="J72:J84">
    <cfRule type="cellIs" dxfId="180" priority="5" stopIfTrue="1" operator="lessThan">
      <formula>$J$5</formula>
    </cfRule>
    <cfRule type="cellIs" dxfId="179" priority="6" stopIfTrue="1" operator="equal">
      <formula>$J$5</formula>
    </cfRule>
  </conditionalFormatting>
  <conditionalFormatting sqref="K6:K20">
    <cfRule type="cellIs" dxfId="178" priority="142" stopIfTrue="1" operator="equal">
      <formula>$K$5</formula>
    </cfRule>
    <cfRule type="cellIs" dxfId="177" priority="141" stopIfTrue="1" operator="lessThan">
      <formula>$K$5</formula>
    </cfRule>
  </conditionalFormatting>
  <conditionalFormatting sqref="K23:K30 K33:K38 K41:K57">
    <cfRule type="cellIs" dxfId="176" priority="185" stopIfTrue="1" operator="lessThan">
      <formula>$K$5</formula>
    </cfRule>
    <cfRule type="cellIs" dxfId="175" priority="186" stopIfTrue="1" operator="equal">
      <formula>$K$5</formula>
    </cfRule>
  </conditionalFormatting>
  <conditionalFormatting sqref="K60:K68">
    <cfRule type="cellIs" dxfId="174" priority="97" stopIfTrue="1" operator="lessThan">
      <formula>$K$5</formula>
    </cfRule>
    <cfRule type="cellIs" dxfId="173" priority="98" stopIfTrue="1" operator="equal">
      <formula>$K$5</formula>
    </cfRule>
  </conditionalFormatting>
  <conditionalFormatting sqref="K72:K84">
    <cfRule type="cellIs" dxfId="172" priority="8" stopIfTrue="1" operator="equal">
      <formula>$K$5</formula>
    </cfRule>
    <cfRule type="cellIs" dxfId="171" priority="7" stopIfTrue="1" operator="lessThan">
      <formula>$K$5</formula>
    </cfRule>
  </conditionalFormatting>
  <conditionalFormatting sqref="L6:L20">
    <cfRule type="cellIs" dxfId="170" priority="143" stopIfTrue="1" operator="lessThan">
      <formula>$L$5</formula>
    </cfRule>
    <cfRule type="cellIs" dxfId="169" priority="144" stopIfTrue="1" operator="equal">
      <formula>$L$5</formula>
    </cfRule>
  </conditionalFormatting>
  <conditionalFormatting sqref="L23:L30 L33:L38 L41:L57">
    <cfRule type="cellIs" dxfId="168" priority="188" stopIfTrue="1" operator="equal">
      <formula>$L$5</formula>
    </cfRule>
    <cfRule type="cellIs" dxfId="167" priority="187" stopIfTrue="1" operator="lessThan">
      <formula>$L$5</formula>
    </cfRule>
  </conditionalFormatting>
  <conditionalFormatting sqref="L60:L68">
    <cfRule type="cellIs" dxfId="166" priority="99" stopIfTrue="1" operator="lessThan">
      <formula>$L$5</formula>
    </cfRule>
    <cfRule type="cellIs" dxfId="165" priority="100" stopIfTrue="1" operator="equal">
      <formula>$L$5</formula>
    </cfRule>
  </conditionalFormatting>
  <conditionalFormatting sqref="L72:L84">
    <cfRule type="cellIs" dxfId="164" priority="10" stopIfTrue="1" operator="equal">
      <formula>$L$5</formula>
    </cfRule>
    <cfRule type="cellIs" dxfId="163" priority="9" stopIfTrue="1" operator="lessThan">
      <formula>$L$5</formula>
    </cfRule>
  </conditionalFormatting>
  <conditionalFormatting sqref="M6:M20">
    <cfRule type="cellIs" dxfId="162" priority="146" stopIfTrue="1" operator="equal">
      <formula>$M$5</formula>
    </cfRule>
    <cfRule type="cellIs" dxfId="161" priority="145" stopIfTrue="1" operator="lessThan">
      <formula>$M$5</formula>
    </cfRule>
  </conditionalFormatting>
  <conditionalFormatting sqref="M23:M30 M33:M38 M41:M57">
    <cfRule type="cellIs" dxfId="160" priority="190" stopIfTrue="1" operator="equal">
      <formula>$M$5</formula>
    </cfRule>
    <cfRule type="cellIs" dxfId="159" priority="189" stopIfTrue="1" operator="lessThan">
      <formula>$M$5</formula>
    </cfRule>
  </conditionalFormatting>
  <conditionalFormatting sqref="M60:M68">
    <cfRule type="cellIs" dxfId="158" priority="101" stopIfTrue="1" operator="lessThan">
      <formula>$M$5</formula>
    </cfRule>
    <cfRule type="cellIs" dxfId="157" priority="102" stopIfTrue="1" operator="equal">
      <formula>$M$5</formula>
    </cfRule>
  </conditionalFormatting>
  <conditionalFormatting sqref="M73:M84">
    <cfRule type="cellIs" dxfId="156" priority="12" stopIfTrue="1" operator="equal">
      <formula>$M$5</formula>
    </cfRule>
    <cfRule type="cellIs" dxfId="155" priority="11" stopIfTrue="1" operator="lessThan">
      <formula>$M$5</formula>
    </cfRule>
  </conditionalFormatting>
  <conditionalFormatting sqref="M72:O72">
    <cfRule type="cellIs" dxfId="154" priority="47" stopIfTrue="1" operator="lessThan">
      <formula>$AC$5</formula>
    </cfRule>
    <cfRule type="cellIs" dxfId="153" priority="48" stopIfTrue="1" operator="equal">
      <formula>$AC$5</formula>
    </cfRule>
  </conditionalFormatting>
  <conditionalFormatting sqref="N6:N20">
    <cfRule type="cellIs" dxfId="152" priority="147" stopIfTrue="1" operator="lessThan">
      <formula>$N$5</formula>
    </cfRule>
    <cfRule type="cellIs" dxfId="151" priority="148" stopIfTrue="1" operator="equal">
      <formula>$N$5</formula>
    </cfRule>
  </conditionalFormatting>
  <conditionalFormatting sqref="N23:N30 N33:N38 N41:N57">
    <cfRule type="cellIs" dxfId="150" priority="191" stopIfTrue="1" operator="lessThan">
      <formula>$N$5</formula>
    </cfRule>
    <cfRule type="cellIs" dxfId="149" priority="192" stopIfTrue="1" operator="equal">
      <formula>$N$5</formula>
    </cfRule>
  </conditionalFormatting>
  <conditionalFormatting sqref="N60:N68">
    <cfRule type="cellIs" dxfId="148" priority="104" stopIfTrue="1" operator="equal">
      <formula>$N$5</formula>
    </cfRule>
    <cfRule type="cellIs" dxfId="147" priority="103" stopIfTrue="1" operator="lessThan">
      <formula>$N$5</formula>
    </cfRule>
  </conditionalFormatting>
  <conditionalFormatting sqref="N73:N84">
    <cfRule type="cellIs" dxfId="146" priority="14" stopIfTrue="1" operator="equal">
      <formula>$N$5</formula>
    </cfRule>
    <cfRule type="cellIs" dxfId="145" priority="13" stopIfTrue="1" operator="lessThan">
      <formula>$N$5</formula>
    </cfRule>
  </conditionalFormatting>
  <conditionalFormatting sqref="O6:O20">
    <cfRule type="cellIs" dxfId="144" priority="149" stopIfTrue="1" operator="lessThan">
      <formula>$O$5</formula>
    </cfRule>
    <cfRule type="cellIs" dxfId="143" priority="150" stopIfTrue="1" operator="equal">
      <formula>$O$5</formula>
    </cfRule>
  </conditionalFormatting>
  <conditionalFormatting sqref="O23:O30 O33:O38 O41:O57">
    <cfRule type="cellIs" dxfId="142" priority="194" stopIfTrue="1" operator="equal">
      <formula>$O$5</formula>
    </cfRule>
    <cfRule type="cellIs" dxfId="141" priority="193" stopIfTrue="1" operator="lessThan">
      <formula>$O$5</formula>
    </cfRule>
  </conditionalFormatting>
  <conditionalFormatting sqref="O60:O68">
    <cfRule type="cellIs" dxfId="140" priority="106" stopIfTrue="1" operator="equal">
      <formula>$O$5</formula>
    </cfRule>
    <cfRule type="cellIs" dxfId="139" priority="105" stopIfTrue="1" operator="lessThan">
      <formula>$O$5</formula>
    </cfRule>
  </conditionalFormatting>
  <conditionalFormatting sqref="O73:O84">
    <cfRule type="cellIs" dxfId="138" priority="15" stopIfTrue="1" operator="lessThan">
      <formula>$O$5</formula>
    </cfRule>
    <cfRule type="cellIs" dxfId="137" priority="16" stopIfTrue="1" operator="equal">
      <formula>$O$5</formula>
    </cfRule>
  </conditionalFormatting>
  <conditionalFormatting sqref="P6:P20">
    <cfRule type="cellIs" dxfId="136" priority="152" stopIfTrue="1" operator="equal">
      <formula>$P$5</formula>
    </cfRule>
    <cfRule type="cellIs" dxfId="135" priority="151" stopIfTrue="1" operator="lessThan">
      <formula>$P$5</formula>
    </cfRule>
  </conditionalFormatting>
  <conditionalFormatting sqref="P23:P30 P33:P38 P41:P57">
    <cfRule type="cellIs" dxfId="134" priority="196" stopIfTrue="1" operator="equal">
      <formula>$P$5</formula>
    </cfRule>
    <cfRule type="cellIs" dxfId="133" priority="195" stopIfTrue="1" operator="lessThan">
      <formula>$P$5</formula>
    </cfRule>
  </conditionalFormatting>
  <conditionalFormatting sqref="P60:P68">
    <cfRule type="cellIs" dxfId="132" priority="108" stopIfTrue="1" operator="equal">
      <formula>$P$5</formula>
    </cfRule>
    <cfRule type="cellIs" dxfId="131" priority="107" stopIfTrue="1" operator="lessThan">
      <formula>$P$5</formula>
    </cfRule>
  </conditionalFormatting>
  <conditionalFormatting sqref="P72">
    <cfRule type="cellIs" dxfId="130" priority="50" stopIfTrue="1" operator="lessThan">
      <formula>0</formula>
    </cfRule>
    <cfRule type="cellIs" dxfId="129" priority="49" stopIfTrue="1" operator="equal">
      <formula>0</formula>
    </cfRule>
  </conditionalFormatting>
  <conditionalFormatting sqref="P73:P84">
    <cfRule type="cellIs" dxfId="128" priority="18" stopIfTrue="1" operator="equal">
      <formula>$P$5</formula>
    </cfRule>
    <cfRule type="cellIs" dxfId="127" priority="17" stopIfTrue="1" operator="lessThan">
      <formula>$P$5</formula>
    </cfRule>
  </conditionalFormatting>
  <conditionalFormatting sqref="Q6:Q20">
    <cfRule type="cellIs" dxfId="126" priority="154" stopIfTrue="1" operator="equal">
      <formula>$Q$5</formula>
    </cfRule>
    <cfRule type="cellIs" dxfId="125" priority="153" stopIfTrue="1" operator="lessThan">
      <formula>$Q$5</formula>
    </cfRule>
  </conditionalFormatting>
  <conditionalFormatting sqref="Q23:Q30 Q33:Q38 Q41:Q57">
    <cfRule type="cellIs" dxfId="124" priority="197" stopIfTrue="1" operator="lessThan">
      <formula>$Q$5</formula>
    </cfRule>
    <cfRule type="cellIs" dxfId="123" priority="198" stopIfTrue="1" operator="equal">
      <formula>$Q$5</formula>
    </cfRule>
  </conditionalFormatting>
  <conditionalFormatting sqref="Q60:Q68">
    <cfRule type="cellIs" dxfId="122" priority="109" stopIfTrue="1" operator="lessThan">
      <formula>$Q$5</formula>
    </cfRule>
    <cfRule type="cellIs" dxfId="121" priority="110" stopIfTrue="1" operator="equal">
      <formula>$Q$5</formula>
    </cfRule>
  </conditionalFormatting>
  <conditionalFormatting sqref="Q72:Q84">
    <cfRule type="cellIs" dxfId="120" priority="20" stopIfTrue="1" operator="equal">
      <formula>$Q$5</formula>
    </cfRule>
    <cfRule type="cellIs" dxfId="119" priority="19" stopIfTrue="1" operator="lessThan">
      <formula>$Q$5</formula>
    </cfRule>
  </conditionalFormatting>
  <conditionalFormatting sqref="R6:R20">
    <cfRule type="cellIs" dxfId="118" priority="156" stopIfTrue="1" operator="equal">
      <formula>$R$5</formula>
    </cfRule>
    <cfRule type="cellIs" dxfId="117" priority="155" stopIfTrue="1" operator="lessThan">
      <formula>$R$5</formula>
    </cfRule>
  </conditionalFormatting>
  <conditionalFormatting sqref="R23:R30 R33:R38 R41:R57">
    <cfRule type="cellIs" dxfId="116" priority="200" stopIfTrue="1" operator="equal">
      <formula>$R$5</formula>
    </cfRule>
    <cfRule type="cellIs" dxfId="115" priority="199" stopIfTrue="1" operator="lessThan">
      <formula>$R$5</formula>
    </cfRule>
  </conditionalFormatting>
  <conditionalFormatting sqref="R60:R68">
    <cfRule type="cellIs" dxfId="114" priority="112" stopIfTrue="1" operator="equal">
      <formula>$R$5</formula>
    </cfRule>
    <cfRule type="cellIs" dxfId="113" priority="111" stopIfTrue="1" operator="lessThan">
      <formula>$R$5</formula>
    </cfRule>
  </conditionalFormatting>
  <conditionalFormatting sqref="R72:R84">
    <cfRule type="cellIs" dxfId="112" priority="21" stopIfTrue="1" operator="lessThan">
      <formula>$R$5</formula>
    </cfRule>
    <cfRule type="cellIs" dxfId="111" priority="22" stopIfTrue="1" operator="equal">
      <formula>$R$5</formula>
    </cfRule>
  </conditionalFormatting>
  <conditionalFormatting sqref="S6:S20">
    <cfRule type="cellIs" dxfId="110" priority="157" stopIfTrue="1" operator="equal">
      <formula>$S$5</formula>
    </cfRule>
    <cfRule type="cellIs" dxfId="109" priority="158" stopIfTrue="1" operator="lessThan">
      <formula>$S$5</formula>
    </cfRule>
  </conditionalFormatting>
  <conditionalFormatting sqref="S23:S30 S33:S38 S41:S57">
    <cfRule type="cellIs" dxfId="108" priority="201" stopIfTrue="1" operator="equal">
      <formula>$S$5</formula>
    </cfRule>
    <cfRule type="cellIs" dxfId="107" priority="202" stopIfTrue="1" operator="lessThan">
      <formula>$S$5</formula>
    </cfRule>
  </conditionalFormatting>
  <conditionalFormatting sqref="S60:S68">
    <cfRule type="cellIs" dxfId="106" priority="113" stopIfTrue="1" operator="equal">
      <formula>$S$5</formula>
    </cfRule>
    <cfRule type="cellIs" dxfId="105" priority="114" stopIfTrue="1" operator="lessThan">
      <formula>$S$5</formula>
    </cfRule>
  </conditionalFormatting>
  <conditionalFormatting sqref="S72:S84">
    <cfRule type="cellIs" dxfId="104" priority="23" stopIfTrue="1" operator="equal">
      <formula>$S$5</formula>
    </cfRule>
    <cfRule type="cellIs" dxfId="103" priority="24" stopIfTrue="1" operator="lessThan">
      <formula>$S$5</formula>
    </cfRule>
  </conditionalFormatting>
  <conditionalFormatting sqref="T6:T20">
    <cfRule type="cellIs" dxfId="102" priority="159" stopIfTrue="1" operator="lessThan">
      <formula>$T$5</formula>
    </cfRule>
    <cfRule type="cellIs" dxfId="101" priority="160" stopIfTrue="1" operator="equal">
      <formula>$T$5</formula>
    </cfRule>
  </conditionalFormatting>
  <conditionalFormatting sqref="T23:T30 T33:T38 T41:T57">
    <cfRule type="cellIs" dxfId="100" priority="204" stopIfTrue="1" operator="equal">
      <formula>$T$5</formula>
    </cfRule>
    <cfRule type="cellIs" dxfId="99" priority="203" stopIfTrue="1" operator="lessThan">
      <formula>$T$5</formula>
    </cfRule>
  </conditionalFormatting>
  <conditionalFormatting sqref="T60:T68">
    <cfRule type="cellIs" dxfId="98" priority="115" stopIfTrue="1" operator="lessThan">
      <formula>$T$5</formula>
    </cfRule>
    <cfRule type="cellIs" dxfId="97" priority="116" stopIfTrue="1" operator="equal">
      <formula>$T$5</formula>
    </cfRule>
  </conditionalFormatting>
  <conditionalFormatting sqref="T72:T84">
    <cfRule type="cellIs" dxfId="96" priority="25" stopIfTrue="1" operator="lessThan">
      <formula>$T$5</formula>
    </cfRule>
    <cfRule type="cellIs" dxfId="95" priority="26" stopIfTrue="1" operator="equal">
      <formula>$T$5</formula>
    </cfRule>
  </conditionalFormatting>
  <conditionalFormatting sqref="U6:U20">
    <cfRule type="cellIs" dxfId="94" priority="162" stopIfTrue="1" operator="lessThan">
      <formula>$U$5</formula>
    </cfRule>
    <cfRule type="cellIs" dxfId="93" priority="161" stopIfTrue="1" operator="equal">
      <formula>$U$5</formula>
    </cfRule>
  </conditionalFormatting>
  <conditionalFormatting sqref="U23:U30 U33:U38 U41:U57">
    <cfRule type="cellIs" dxfId="92" priority="206" stopIfTrue="1" operator="lessThan">
      <formula>$U$5</formula>
    </cfRule>
    <cfRule type="cellIs" dxfId="91" priority="205" stopIfTrue="1" operator="equal">
      <formula>$U$5</formula>
    </cfRule>
  </conditionalFormatting>
  <conditionalFormatting sqref="U60:U68">
    <cfRule type="cellIs" dxfId="90" priority="117" stopIfTrue="1" operator="equal">
      <formula>$U$5</formula>
    </cfRule>
    <cfRule type="cellIs" dxfId="89" priority="118" stopIfTrue="1" operator="lessThan">
      <formula>$U$5</formula>
    </cfRule>
  </conditionalFormatting>
  <conditionalFormatting sqref="U72:U84">
    <cfRule type="cellIs" dxfId="88" priority="27" stopIfTrue="1" operator="equal">
      <formula>$U$5</formula>
    </cfRule>
    <cfRule type="cellIs" dxfId="87" priority="28" stopIfTrue="1" operator="lessThan">
      <formula>$U$5</formula>
    </cfRule>
  </conditionalFormatting>
  <conditionalFormatting sqref="V6:V19 V33:V37 V41:V57">
    <cfRule type="cellIs" dxfId="86" priority="208" stopIfTrue="1" operator="equal">
      <formula>$V$5</formula>
    </cfRule>
    <cfRule type="cellIs" dxfId="85" priority="207" stopIfTrue="1" operator="lessThan">
      <formula>$V$5</formula>
    </cfRule>
  </conditionalFormatting>
  <conditionalFormatting sqref="V23:V30">
    <cfRule type="cellIs" dxfId="84" priority="163" stopIfTrue="1" operator="lessThan">
      <formula>$V$5</formula>
    </cfRule>
    <cfRule type="cellIs" dxfId="83" priority="164" stopIfTrue="1" operator="equal">
      <formula>$V$5</formula>
    </cfRule>
  </conditionalFormatting>
  <conditionalFormatting sqref="V60:V68">
    <cfRule type="cellIs" dxfId="82" priority="119" stopIfTrue="1" operator="lessThan">
      <formula>$V$5</formula>
    </cfRule>
    <cfRule type="cellIs" dxfId="81" priority="120" stopIfTrue="1" operator="equal">
      <formula>$V$5</formula>
    </cfRule>
  </conditionalFormatting>
  <conditionalFormatting sqref="V72:V84">
    <cfRule type="cellIs" dxfId="80" priority="30" stopIfTrue="1" operator="equal">
      <formula>$V$5</formula>
    </cfRule>
    <cfRule type="cellIs" dxfId="79" priority="29" stopIfTrue="1" operator="lessThan">
      <formula>$V$5</formula>
    </cfRule>
  </conditionalFormatting>
  <conditionalFormatting sqref="W6:W19 W33:W37 W41:W57">
    <cfRule type="cellIs" dxfId="78" priority="210" stopIfTrue="1" operator="equal">
      <formula>$W$5</formula>
    </cfRule>
    <cfRule type="cellIs" dxfId="77" priority="209" stopIfTrue="1" operator="lessThan">
      <formula>$W$5</formula>
    </cfRule>
  </conditionalFormatting>
  <conditionalFormatting sqref="W23:W30">
    <cfRule type="cellIs" dxfId="76" priority="165" stopIfTrue="1" operator="lessThan">
      <formula>$W$5</formula>
    </cfRule>
    <cfRule type="cellIs" dxfId="75" priority="166" stopIfTrue="1" operator="equal">
      <formula>$W$5</formula>
    </cfRule>
  </conditionalFormatting>
  <conditionalFormatting sqref="W60:W68">
    <cfRule type="cellIs" dxfId="74" priority="121" stopIfTrue="1" operator="lessThan">
      <formula>$W$5</formula>
    </cfRule>
    <cfRule type="cellIs" dxfId="73" priority="122" stopIfTrue="1" operator="equal">
      <formula>$W$5</formula>
    </cfRule>
  </conditionalFormatting>
  <conditionalFormatting sqref="W72:W84">
    <cfRule type="cellIs" dxfId="72" priority="31" stopIfTrue="1" operator="lessThan">
      <formula>$W$5</formula>
    </cfRule>
    <cfRule type="cellIs" dxfId="71" priority="32" stopIfTrue="1" operator="equal">
      <formula>$W$5</formula>
    </cfRule>
  </conditionalFormatting>
  <conditionalFormatting sqref="X6:X19 X33:X37 X41:X57">
    <cfRule type="cellIs" dxfId="70" priority="212" stopIfTrue="1" operator="equal">
      <formula>$X$5</formula>
    </cfRule>
    <cfRule type="cellIs" dxfId="69" priority="211" stopIfTrue="1" operator="lessThan">
      <formula>$X$5</formula>
    </cfRule>
  </conditionalFormatting>
  <conditionalFormatting sqref="X23:X30">
    <cfRule type="cellIs" dxfId="68" priority="168" stopIfTrue="1" operator="equal">
      <formula>$X$5</formula>
    </cfRule>
    <cfRule type="cellIs" dxfId="67" priority="167" stopIfTrue="1" operator="lessThan">
      <formula>$X$5</formula>
    </cfRule>
  </conditionalFormatting>
  <conditionalFormatting sqref="X60:X68">
    <cfRule type="cellIs" dxfId="66" priority="124" stopIfTrue="1" operator="equal">
      <formula>$X$5</formula>
    </cfRule>
    <cfRule type="cellIs" dxfId="65" priority="123" stopIfTrue="1" operator="lessThan">
      <formula>$X$5</formula>
    </cfRule>
  </conditionalFormatting>
  <conditionalFormatting sqref="X72:X84">
    <cfRule type="cellIs" dxfId="64" priority="33" stopIfTrue="1" operator="lessThan">
      <formula>$X$5</formula>
    </cfRule>
    <cfRule type="cellIs" dxfId="63" priority="34" stopIfTrue="1" operator="equal">
      <formula>$X$5</formula>
    </cfRule>
  </conditionalFormatting>
  <conditionalFormatting sqref="Y6:Y19 Y33:Y37 Y41:Y57">
    <cfRule type="cellIs" dxfId="62" priority="213" stopIfTrue="1" operator="equal">
      <formula>$Y$5</formula>
    </cfRule>
    <cfRule type="cellIs" dxfId="61" priority="214" stopIfTrue="1" operator="lessThan">
      <formula>$Y$5</formula>
    </cfRule>
  </conditionalFormatting>
  <conditionalFormatting sqref="Y23:Y30">
    <cfRule type="cellIs" dxfId="60" priority="169" stopIfTrue="1" operator="equal">
      <formula>$Y$5</formula>
    </cfRule>
    <cfRule type="cellIs" dxfId="59" priority="170" stopIfTrue="1" operator="lessThan">
      <formula>$Y$5</formula>
    </cfRule>
  </conditionalFormatting>
  <conditionalFormatting sqref="Y60:Y68">
    <cfRule type="cellIs" dxfId="58" priority="125" stopIfTrue="1" operator="equal">
      <formula>$Y$5</formula>
    </cfRule>
    <cfRule type="cellIs" dxfId="57" priority="126" stopIfTrue="1" operator="lessThan">
      <formula>$Y$5</formula>
    </cfRule>
  </conditionalFormatting>
  <conditionalFormatting sqref="Y72:Y84">
    <cfRule type="cellIs" dxfId="56" priority="35" stopIfTrue="1" operator="equal">
      <formula>$Y$5</formula>
    </cfRule>
    <cfRule type="cellIs" dxfId="55" priority="36" stopIfTrue="1" operator="lessThan">
      <formula>$Y$5</formula>
    </cfRule>
  </conditionalFormatting>
  <conditionalFormatting sqref="Z6:Z20">
    <cfRule type="cellIs" dxfId="54" priority="172" stopIfTrue="1" operator="equal">
      <formula>$Z$5</formula>
    </cfRule>
    <cfRule type="cellIs" dxfId="53" priority="171" stopIfTrue="1" operator="lessThan">
      <formula>$Z$5</formula>
    </cfRule>
  </conditionalFormatting>
  <conditionalFormatting sqref="Z23:Z30 Z33:Z38 Z41:Z57">
    <cfRule type="cellIs" dxfId="52" priority="216" stopIfTrue="1" operator="equal">
      <formula>$Z$5</formula>
    </cfRule>
    <cfRule type="cellIs" dxfId="51" priority="215" stopIfTrue="1" operator="lessThan">
      <formula>$Z$5</formula>
    </cfRule>
  </conditionalFormatting>
  <conditionalFormatting sqref="Z60:Z68">
    <cfRule type="cellIs" dxfId="50" priority="127" stopIfTrue="1" operator="lessThan">
      <formula>$Z$5</formula>
    </cfRule>
    <cfRule type="cellIs" dxfId="49" priority="128" stopIfTrue="1" operator="equal">
      <formula>$Z$5</formula>
    </cfRule>
  </conditionalFormatting>
  <conditionalFormatting sqref="Z72:Z84">
    <cfRule type="cellIs" dxfId="48" priority="37" stopIfTrue="1" operator="lessThan">
      <formula>$Z$5</formula>
    </cfRule>
    <cfRule type="cellIs" dxfId="47" priority="38" stopIfTrue="1" operator="equal">
      <formula>$Z$5</formula>
    </cfRule>
  </conditionalFormatting>
  <conditionalFormatting sqref="AA6:AA20">
    <cfRule type="cellIs" dxfId="46" priority="173" stopIfTrue="1" operator="lessThan">
      <formula>$AA$5</formula>
    </cfRule>
    <cfRule type="cellIs" dxfId="45" priority="174" stopIfTrue="1" operator="equal">
      <formula>$AA$5</formula>
    </cfRule>
  </conditionalFormatting>
  <conditionalFormatting sqref="AA23:AA30 AA33:AA38 AA41:AA57">
    <cfRule type="cellIs" dxfId="44" priority="217" stopIfTrue="1" operator="lessThan">
      <formula>$AA$5</formula>
    </cfRule>
    <cfRule type="cellIs" dxfId="43" priority="218" stopIfTrue="1" operator="equal">
      <formula>$AA$5</formula>
    </cfRule>
  </conditionalFormatting>
  <conditionalFormatting sqref="AA60:AA68">
    <cfRule type="cellIs" dxfId="42" priority="129" stopIfTrue="1" operator="lessThan">
      <formula>$AA$5</formula>
    </cfRule>
    <cfRule type="cellIs" dxfId="41" priority="130" stopIfTrue="1" operator="equal">
      <formula>$AA$5</formula>
    </cfRule>
  </conditionalFormatting>
  <conditionalFormatting sqref="AA72:AA84">
    <cfRule type="cellIs" dxfId="40" priority="40" stopIfTrue="1" operator="equal">
      <formula>$AA$5</formula>
    </cfRule>
    <cfRule type="cellIs" dxfId="39" priority="39" stopIfTrue="1" operator="lessThan">
      <formula>$AA$5</formula>
    </cfRule>
  </conditionalFormatting>
  <conditionalFormatting sqref="AB6:AB20">
    <cfRule type="cellIs" dxfId="38" priority="176" stopIfTrue="1" operator="equal">
      <formula>$AB$5</formula>
    </cfRule>
    <cfRule type="cellIs" dxfId="37" priority="175" stopIfTrue="1" operator="lessThan">
      <formula>$AB$5</formula>
    </cfRule>
  </conditionalFormatting>
  <conditionalFormatting sqref="AB23:AB30 AB33:AB38 AB41:AB57">
    <cfRule type="cellIs" dxfId="36" priority="219" stopIfTrue="1" operator="lessThan">
      <formula>$AB$5</formula>
    </cfRule>
    <cfRule type="cellIs" dxfId="35" priority="220" stopIfTrue="1" operator="equal">
      <formula>$AB$5</formula>
    </cfRule>
  </conditionalFormatting>
  <conditionalFormatting sqref="AB60:AB68">
    <cfRule type="cellIs" dxfId="34" priority="132" stopIfTrue="1" operator="equal">
      <formula>$AB$5</formula>
    </cfRule>
    <cfRule type="cellIs" dxfId="33" priority="131" stopIfTrue="1" operator="lessThan">
      <formula>$AB$5</formula>
    </cfRule>
  </conditionalFormatting>
  <conditionalFormatting sqref="AB72:AB84">
    <cfRule type="cellIs" dxfId="32" priority="42" stopIfTrue="1" operator="equal">
      <formula>$AB$5</formula>
    </cfRule>
    <cfRule type="cellIs" dxfId="31" priority="41" stopIfTrue="1" operator="lessThan">
      <formula>$AB$5</formula>
    </cfRule>
  </conditionalFormatting>
  <conditionalFormatting sqref="AC6:AC20">
    <cfRule type="cellIs" dxfId="30" priority="178" stopIfTrue="1" operator="equal">
      <formula>$AC$5</formula>
    </cfRule>
    <cfRule type="cellIs" dxfId="29" priority="177" stopIfTrue="1" operator="lessThan">
      <formula>$AC$5</formula>
    </cfRule>
  </conditionalFormatting>
  <conditionalFormatting sqref="AC60:AC68">
    <cfRule type="cellIs" dxfId="28" priority="134" stopIfTrue="1" operator="equal">
      <formula>$AC$5</formula>
    </cfRule>
    <cfRule type="cellIs" dxfId="27" priority="133" stopIfTrue="1" operator="lessThan">
      <formula>$AC$5</formula>
    </cfRule>
  </conditionalFormatting>
  <pageMargins left="0.11811023622047245" right="0.11811023622047245" top="0.74803149606299213" bottom="0.55118110236220474" header="0.31496062992125984" footer="0.31496062992125984"/>
  <pageSetup paperSize="9" scale="75" orientation="portrait" r:id="rId1"/>
  <rowBreaks count="2" manualBreakCount="2">
    <brk id="28" max="16383" man="1"/>
    <brk id="5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A4C67C-0AAE-4069-9C9F-764450538903}">
  <dimension ref="A1:AB91"/>
  <sheetViews>
    <sheetView zoomScale="110" zoomScaleNormal="110" workbookViewId="0">
      <selection activeCell="AD14" sqref="AD14"/>
    </sheetView>
  </sheetViews>
  <sheetFormatPr defaultRowHeight="17" x14ac:dyDescent="0.4"/>
  <cols>
    <col min="1" max="1" width="5.1796875" style="1" customWidth="1"/>
    <col min="2" max="2" width="11.6328125" style="1" bestFit="1" customWidth="1"/>
    <col min="3" max="3" width="4.453125" style="113" customWidth="1"/>
    <col min="4" max="4" width="4.6328125" style="113" customWidth="1"/>
    <col min="5" max="5" width="4.6328125" style="3" customWidth="1"/>
    <col min="6" max="14" width="4.1796875" style="1" customWidth="1"/>
    <col min="15" max="15" width="3.6328125" style="1" customWidth="1"/>
    <col min="16" max="23" width="4.1796875" style="1" customWidth="1"/>
    <col min="24" max="24" width="4.453125" style="1" bestFit="1" customWidth="1"/>
    <col min="25" max="25" width="3.6328125" style="1" customWidth="1"/>
    <col min="26" max="26" width="4.81640625" style="1" customWidth="1"/>
    <col min="27" max="27" width="5.1796875" style="1" customWidth="1"/>
  </cols>
  <sheetData>
    <row r="1" spans="1:28" ht="27.5" x14ac:dyDescent="0.4">
      <c r="A1" s="241" t="s">
        <v>85</v>
      </c>
      <c r="B1" s="241"/>
      <c r="C1" s="241"/>
      <c r="D1" s="241"/>
      <c r="E1" s="241"/>
      <c r="F1" s="241"/>
      <c r="G1" s="241"/>
      <c r="H1" s="241"/>
      <c r="I1" s="241"/>
      <c r="J1" s="241"/>
      <c r="K1" s="241"/>
      <c r="L1" s="241"/>
      <c r="M1" s="241"/>
      <c r="N1" s="241"/>
      <c r="O1" s="241"/>
      <c r="P1" s="241"/>
      <c r="Q1" s="241"/>
      <c r="R1" s="241"/>
      <c r="S1" s="241"/>
      <c r="T1" s="241"/>
      <c r="U1" s="241"/>
      <c r="V1" s="241"/>
      <c r="W1" s="241"/>
      <c r="X1" s="241"/>
      <c r="Y1" s="241"/>
      <c r="Z1" s="241"/>
      <c r="AA1" s="241"/>
      <c r="AB1" s="241"/>
    </row>
    <row r="2" spans="1:28" ht="25" x14ac:dyDescent="0.55000000000000004">
      <c r="A2" s="242" t="s">
        <v>86</v>
      </c>
      <c r="B2" s="242"/>
      <c r="C2" s="242"/>
      <c r="D2" s="242"/>
      <c r="E2" s="242"/>
      <c r="F2" s="242"/>
      <c r="G2" s="242"/>
      <c r="H2" s="242"/>
      <c r="I2" s="242"/>
      <c r="J2" s="242"/>
      <c r="K2" s="242"/>
      <c r="L2" s="242"/>
      <c r="M2" s="242"/>
      <c r="N2" s="242"/>
      <c r="O2" s="242"/>
      <c r="P2" s="242"/>
      <c r="Q2" s="242"/>
      <c r="R2" s="242"/>
      <c r="S2" s="242"/>
      <c r="T2" s="242"/>
      <c r="U2" s="242"/>
      <c r="V2" s="242"/>
      <c r="W2" s="242"/>
      <c r="X2" s="242"/>
      <c r="Y2" s="242"/>
      <c r="Z2" s="242"/>
      <c r="AA2" s="242"/>
      <c r="AB2" s="242"/>
    </row>
    <row r="3" spans="1:28" ht="22" thickBot="1" x14ac:dyDescent="0.45">
      <c r="B3" s="2" t="s">
        <v>0</v>
      </c>
      <c r="C3" s="91" t="s">
        <v>1</v>
      </c>
      <c r="D3" s="92"/>
      <c r="W3" s="243" t="s">
        <v>2</v>
      </c>
      <c r="X3" s="243"/>
      <c r="Y3" s="243"/>
      <c r="Z3" s="243"/>
      <c r="AA3" s="243"/>
    </row>
    <row r="4" spans="1:28" ht="18" thickTop="1" thickBot="1" x14ac:dyDescent="0.45">
      <c r="A4" s="232" t="s">
        <v>3</v>
      </c>
      <c r="B4" s="233"/>
      <c r="C4" s="233"/>
      <c r="D4" s="234"/>
      <c r="E4" s="6" t="s">
        <v>4</v>
      </c>
      <c r="F4" s="7">
        <v>1</v>
      </c>
      <c r="G4" s="8">
        <v>2</v>
      </c>
      <c r="H4" s="8">
        <v>3</v>
      </c>
      <c r="I4" s="8">
        <v>4</v>
      </c>
      <c r="J4" s="8">
        <v>5</v>
      </c>
      <c r="K4" s="8">
        <v>6</v>
      </c>
      <c r="L4" s="8">
        <v>7</v>
      </c>
      <c r="M4" s="8">
        <v>8</v>
      </c>
      <c r="N4" s="9">
        <v>9</v>
      </c>
      <c r="O4" s="10" t="s">
        <v>5</v>
      </c>
      <c r="P4" s="7">
        <v>10</v>
      </c>
      <c r="Q4" s="8">
        <v>11</v>
      </c>
      <c r="R4" s="8">
        <v>12</v>
      </c>
      <c r="S4" s="8">
        <v>13</v>
      </c>
      <c r="T4" s="8">
        <v>14</v>
      </c>
      <c r="U4" s="8">
        <v>15</v>
      </c>
      <c r="V4" s="8">
        <v>16</v>
      </c>
      <c r="W4" s="8">
        <v>17</v>
      </c>
      <c r="X4" s="9">
        <v>18</v>
      </c>
      <c r="Y4" s="11" t="s">
        <v>6</v>
      </c>
      <c r="Z4" s="12" t="s">
        <v>7</v>
      </c>
      <c r="AA4" s="13" t="s">
        <v>8</v>
      </c>
    </row>
    <row r="5" spans="1:28" ht="18" thickTop="1" thickBot="1" x14ac:dyDescent="0.45">
      <c r="A5" s="14" t="s">
        <v>9</v>
      </c>
      <c r="B5" s="15" t="s">
        <v>10</v>
      </c>
      <c r="C5" s="93" t="s">
        <v>11</v>
      </c>
      <c r="D5" s="94" t="s">
        <v>12</v>
      </c>
      <c r="E5" s="16" t="s">
        <v>13</v>
      </c>
      <c r="F5" s="17">
        <v>5</v>
      </c>
      <c r="G5" s="18">
        <v>4</v>
      </c>
      <c r="H5" s="18">
        <v>4</v>
      </c>
      <c r="I5" s="18">
        <v>4</v>
      </c>
      <c r="J5" s="18">
        <v>3</v>
      </c>
      <c r="K5" s="18">
        <v>5</v>
      </c>
      <c r="L5" s="18">
        <v>4</v>
      </c>
      <c r="M5" s="18">
        <v>3</v>
      </c>
      <c r="N5" s="19">
        <v>4</v>
      </c>
      <c r="O5" s="20">
        <f t="shared" ref="O5:O19" si="0">SUM(F5:N5)</f>
        <v>36</v>
      </c>
      <c r="P5" s="17">
        <v>4</v>
      </c>
      <c r="Q5" s="18">
        <v>5</v>
      </c>
      <c r="R5" s="18">
        <v>4</v>
      </c>
      <c r="S5" s="18">
        <v>3</v>
      </c>
      <c r="T5" s="18">
        <v>4</v>
      </c>
      <c r="U5" s="18">
        <v>5</v>
      </c>
      <c r="V5" s="18">
        <v>4</v>
      </c>
      <c r="W5" s="18">
        <v>3</v>
      </c>
      <c r="X5" s="19">
        <v>4</v>
      </c>
      <c r="Y5" s="20">
        <f t="shared" ref="Y5:Y19" si="1">SUM(P5:X5)</f>
        <v>36</v>
      </c>
      <c r="Z5" s="21">
        <f t="shared" ref="Z5:Z19" si="2">SUM(O5,Y5)</f>
        <v>72</v>
      </c>
      <c r="AA5" s="22" t="s">
        <v>14</v>
      </c>
    </row>
    <row r="6" spans="1:28" ht="20" thickTop="1" x14ac:dyDescent="0.3">
      <c r="A6" s="23">
        <v>1</v>
      </c>
      <c r="B6" s="24" t="s">
        <v>15</v>
      </c>
      <c r="C6" s="95">
        <f t="shared" ref="C6:C18" si="3">SUM(Z6)</f>
        <v>75</v>
      </c>
      <c r="D6" s="96">
        <f t="shared" ref="D6:D18" si="4">SUM(Z6)</f>
        <v>75</v>
      </c>
      <c r="E6" s="25">
        <f t="shared" ref="E6:E18" si="5">D6-Z$5</f>
        <v>3</v>
      </c>
      <c r="F6" s="26">
        <v>5</v>
      </c>
      <c r="G6" s="27">
        <v>4</v>
      </c>
      <c r="H6" s="27">
        <v>4</v>
      </c>
      <c r="I6" s="27">
        <v>4</v>
      </c>
      <c r="J6" s="27">
        <v>3</v>
      </c>
      <c r="K6" s="27">
        <v>4</v>
      </c>
      <c r="L6" s="27">
        <v>5</v>
      </c>
      <c r="M6" s="27">
        <v>3</v>
      </c>
      <c r="N6" s="28">
        <v>4</v>
      </c>
      <c r="O6" s="29">
        <f t="shared" si="0"/>
        <v>36</v>
      </c>
      <c r="P6" s="26">
        <v>5</v>
      </c>
      <c r="Q6" s="27">
        <v>5</v>
      </c>
      <c r="R6" s="27">
        <v>6</v>
      </c>
      <c r="S6" s="27">
        <v>3</v>
      </c>
      <c r="T6" s="27">
        <v>5</v>
      </c>
      <c r="U6" s="27">
        <v>4</v>
      </c>
      <c r="V6" s="27">
        <v>4</v>
      </c>
      <c r="W6" s="27">
        <v>3</v>
      </c>
      <c r="X6" s="28">
        <v>4</v>
      </c>
      <c r="Y6" s="29">
        <f t="shared" si="1"/>
        <v>39</v>
      </c>
      <c r="Z6" s="30">
        <f t="shared" si="2"/>
        <v>75</v>
      </c>
      <c r="AA6" s="31"/>
    </row>
    <row r="7" spans="1:28" ht="19.5" x14ac:dyDescent="0.3">
      <c r="A7" s="23">
        <v>2</v>
      </c>
      <c r="B7" s="32" t="s">
        <v>16</v>
      </c>
      <c r="C7" s="95">
        <f t="shared" si="3"/>
        <v>75</v>
      </c>
      <c r="D7" s="96">
        <f t="shared" si="4"/>
        <v>75</v>
      </c>
      <c r="E7" s="25">
        <f t="shared" si="5"/>
        <v>3</v>
      </c>
      <c r="F7" s="26">
        <v>5</v>
      </c>
      <c r="G7" s="27">
        <v>4</v>
      </c>
      <c r="H7" s="27">
        <v>4</v>
      </c>
      <c r="I7" s="27">
        <v>4</v>
      </c>
      <c r="J7" s="27">
        <v>4</v>
      </c>
      <c r="K7" s="27">
        <v>5</v>
      </c>
      <c r="L7" s="27">
        <v>5</v>
      </c>
      <c r="M7" s="27">
        <v>3</v>
      </c>
      <c r="N7" s="28">
        <v>5</v>
      </c>
      <c r="O7" s="29">
        <f t="shared" si="0"/>
        <v>39</v>
      </c>
      <c r="P7" s="26">
        <v>4</v>
      </c>
      <c r="Q7" s="27">
        <v>5</v>
      </c>
      <c r="R7" s="27">
        <v>5</v>
      </c>
      <c r="S7" s="27">
        <v>3</v>
      </c>
      <c r="T7" s="27">
        <v>4</v>
      </c>
      <c r="U7" s="27">
        <v>5</v>
      </c>
      <c r="V7" s="27">
        <v>4</v>
      </c>
      <c r="W7" s="27">
        <v>3</v>
      </c>
      <c r="X7" s="28">
        <v>3</v>
      </c>
      <c r="Y7" s="29">
        <f t="shared" si="1"/>
        <v>36</v>
      </c>
      <c r="Z7" s="30">
        <f t="shared" si="2"/>
        <v>75</v>
      </c>
      <c r="AA7" s="31"/>
    </row>
    <row r="8" spans="1:28" ht="19.5" x14ac:dyDescent="0.3">
      <c r="A8" s="23">
        <v>3</v>
      </c>
      <c r="B8" s="32" t="s">
        <v>17</v>
      </c>
      <c r="C8" s="95">
        <f t="shared" si="3"/>
        <v>77</v>
      </c>
      <c r="D8" s="96">
        <f t="shared" si="4"/>
        <v>77</v>
      </c>
      <c r="E8" s="25">
        <f t="shared" si="5"/>
        <v>5</v>
      </c>
      <c r="F8" s="26">
        <v>5</v>
      </c>
      <c r="G8" s="27">
        <v>4</v>
      </c>
      <c r="H8" s="27">
        <v>6</v>
      </c>
      <c r="I8" s="27">
        <v>4</v>
      </c>
      <c r="J8" s="27">
        <v>3</v>
      </c>
      <c r="K8" s="27">
        <v>5</v>
      </c>
      <c r="L8" s="27">
        <v>4</v>
      </c>
      <c r="M8" s="27">
        <v>3</v>
      </c>
      <c r="N8" s="28">
        <v>4</v>
      </c>
      <c r="O8" s="29">
        <f t="shared" si="0"/>
        <v>38</v>
      </c>
      <c r="P8" s="26">
        <v>4</v>
      </c>
      <c r="Q8" s="27">
        <v>6</v>
      </c>
      <c r="R8" s="27">
        <v>4</v>
      </c>
      <c r="S8" s="27">
        <v>4</v>
      </c>
      <c r="T8" s="27">
        <v>5</v>
      </c>
      <c r="U8" s="27">
        <v>5</v>
      </c>
      <c r="V8" s="27">
        <v>4</v>
      </c>
      <c r="W8" s="27">
        <v>4</v>
      </c>
      <c r="X8" s="28">
        <v>3</v>
      </c>
      <c r="Y8" s="29">
        <f t="shared" si="1"/>
        <v>39</v>
      </c>
      <c r="Z8" s="30">
        <f t="shared" si="2"/>
        <v>77</v>
      </c>
      <c r="AA8" s="31"/>
    </row>
    <row r="9" spans="1:28" ht="19.5" x14ac:dyDescent="0.3">
      <c r="A9" s="23">
        <v>4</v>
      </c>
      <c r="B9" s="33" t="s">
        <v>18</v>
      </c>
      <c r="C9" s="95">
        <f t="shared" si="3"/>
        <v>77</v>
      </c>
      <c r="D9" s="96">
        <f t="shared" si="4"/>
        <v>77</v>
      </c>
      <c r="E9" s="25">
        <f t="shared" si="5"/>
        <v>5</v>
      </c>
      <c r="F9" s="26">
        <v>5</v>
      </c>
      <c r="G9" s="27">
        <v>4</v>
      </c>
      <c r="H9" s="27">
        <v>4</v>
      </c>
      <c r="I9" s="27">
        <v>5</v>
      </c>
      <c r="J9" s="27">
        <v>4</v>
      </c>
      <c r="K9" s="27">
        <v>5</v>
      </c>
      <c r="L9" s="27">
        <v>3</v>
      </c>
      <c r="M9" s="27">
        <v>4</v>
      </c>
      <c r="N9" s="28">
        <v>4</v>
      </c>
      <c r="O9" s="29">
        <f t="shared" si="0"/>
        <v>38</v>
      </c>
      <c r="P9" s="26">
        <v>4</v>
      </c>
      <c r="Q9" s="27">
        <v>4</v>
      </c>
      <c r="R9" s="27">
        <v>4</v>
      </c>
      <c r="S9" s="27">
        <v>4</v>
      </c>
      <c r="T9" s="27">
        <v>4</v>
      </c>
      <c r="U9" s="27">
        <v>6</v>
      </c>
      <c r="V9" s="27">
        <v>5</v>
      </c>
      <c r="W9" s="27">
        <v>4</v>
      </c>
      <c r="X9" s="28">
        <v>4</v>
      </c>
      <c r="Y9" s="29">
        <f t="shared" si="1"/>
        <v>39</v>
      </c>
      <c r="Z9" s="30">
        <f t="shared" si="2"/>
        <v>77</v>
      </c>
      <c r="AA9" s="31"/>
    </row>
    <row r="10" spans="1:28" ht="19.5" x14ac:dyDescent="0.3">
      <c r="A10" s="23">
        <v>5</v>
      </c>
      <c r="B10" s="33" t="s">
        <v>19</v>
      </c>
      <c r="C10" s="95">
        <f t="shared" si="3"/>
        <v>78</v>
      </c>
      <c r="D10" s="96">
        <f t="shared" si="4"/>
        <v>78</v>
      </c>
      <c r="E10" s="25">
        <f t="shared" si="5"/>
        <v>6</v>
      </c>
      <c r="F10" s="26">
        <v>5</v>
      </c>
      <c r="G10" s="27">
        <v>5</v>
      </c>
      <c r="H10" s="27">
        <v>5</v>
      </c>
      <c r="I10" s="27">
        <v>5</v>
      </c>
      <c r="J10" s="27">
        <v>3</v>
      </c>
      <c r="K10" s="27">
        <v>5</v>
      </c>
      <c r="L10" s="27">
        <v>5</v>
      </c>
      <c r="M10" s="27">
        <v>3</v>
      </c>
      <c r="N10" s="28">
        <v>5</v>
      </c>
      <c r="O10" s="29">
        <f t="shared" si="0"/>
        <v>41</v>
      </c>
      <c r="P10" s="26">
        <v>5</v>
      </c>
      <c r="Q10" s="27">
        <v>5</v>
      </c>
      <c r="R10" s="27">
        <v>5</v>
      </c>
      <c r="S10" s="27">
        <v>2</v>
      </c>
      <c r="T10" s="27">
        <v>5</v>
      </c>
      <c r="U10" s="27">
        <v>5</v>
      </c>
      <c r="V10" s="27">
        <v>4</v>
      </c>
      <c r="W10" s="27">
        <v>2</v>
      </c>
      <c r="X10" s="28">
        <v>4</v>
      </c>
      <c r="Y10" s="29">
        <f t="shared" si="1"/>
        <v>37</v>
      </c>
      <c r="Z10" s="30">
        <f t="shared" si="2"/>
        <v>78</v>
      </c>
      <c r="AA10" s="31"/>
    </row>
    <row r="11" spans="1:28" ht="19.5" x14ac:dyDescent="0.3">
      <c r="A11" s="23">
        <v>6</v>
      </c>
      <c r="B11" s="32" t="s">
        <v>20</v>
      </c>
      <c r="C11" s="95">
        <f t="shared" si="3"/>
        <v>82</v>
      </c>
      <c r="D11" s="96">
        <f t="shared" si="4"/>
        <v>82</v>
      </c>
      <c r="E11" s="25">
        <f t="shared" si="5"/>
        <v>10</v>
      </c>
      <c r="F11" s="26">
        <v>6</v>
      </c>
      <c r="G11" s="27">
        <v>5</v>
      </c>
      <c r="H11" s="27">
        <v>4</v>
      </c>
      <c r="I11" s="27">
        <v>4</v>
      </c>
      <c r="J11" s="27">
        <v>3</v>
      </c>
      <c r="K11" s="27">
        <v>6</v>
      </c>
      <c r="L11" s="27">
        <v>7</v>
      </c>
      <c r="M11" s="27">
        <v>2</v>
      </c>
      <c r="N11" s="28">
        <v>5</v>
      </c>
      <c r="O11" s="29">
        <f t="shared" si="0"/>
        <v>42</v>
      </c>
      <c r="P11" s="26">
        <v>5</v>
      </c>
      <c r="Q11" s="27">
        <v>6</v>
      </c>
      <c r="R11" s="27">
        <v>5</v>
      </c>
      <c r="S11" s="27">
        <v>3</v>
      </c>
      <c r="T11" s="27">
        <v>4</v>
      </c>
      <c r="U11" s="27">
        <v>6</v>
      </c>
      <c r="V11" s="27">
        <v>4</v>
      </c>
      <c r="W11" s="27">
        <v>3</v>
      </c>
      <c r="X11" s="28">
        <v>4</v>
      </c>
      <c r="Y11" s="29">
        <f t="shared" si="1"/>
        <v>40</v>
      </c>
      <c r="Z11" s="30">
        <f t="shared" si="2"/>
        <v>82</v>
      </c>
      <c r="AA11" s="31"/>
    </row>
    <row r="12" spans="1:28" ht="19.5" x14ac:dyDescent="0.3">
      <c r="A12" s="23">
        <v>7</v>
      </c>
      <c r="B12" s="32" t="s">
        <v>21</v>
      </c>
      <c r="C12" s="95">
        <f t="shared" si="3"/>
        <v>84</v>
      </c>
      <c r="D12" s="96">
        <f t="shared" si="4"/>
        <v>84</v>
      </c>
      <c r="E12" s="25">
        <f t="shared" si="5"/>
        <v>12</v>
      </c>
      <c r="F12" s="26">
        <v>6</v>
      </c>
      <c r="G12" s="27">
        <v>4</v>
      </c>
      <c r="H12" s="27">
        <v>5</v>
      </c>
      <c r="I12" s="27">
        <v>5</v>
      </c>
      <c r="J12" s="27">
        <v>3</v>
      </c>
      <c r="K12" s="27">
        <v>6</v>
      </c>
      <c r="L12" s="27">
        <v>4</v>
      </c>
      <c r="M12" s="27">
        <v>3</v>
      </c>
      <c r="N12" s="28">
        <v>4</v>
      </c>
      <c r="O12" s="29">
        <f t="shared" si="0"/>
        <v>40</v>
      </c>
      <c r="P12" s="26">
        <v>5</v>
      </c>
      <c r="Q12" s="27">
        <v>6</v>
      </c>
      <c r="R12" s="27">
        <v>4</v>
      </c>
      <c r="S12" s="27">
        <v>4</v>
      </c>
      <c r="T12" s="27">
        <v>4</v>
      </c>
      <c r="U12" s="27">
        <v>7</v>
      </c>
      <c r="V12" s="27">
        <v>5</v>
      </c>
      <c r="W12" s="27">
        <v>4</v>
      </c>
      <c r="X12" s="28">
        <v>5</v>
      </c>
      <c r="Y12" s="29">
        <f t="shared" si="1"/>
        <v>44</v>
      </c>
      <c r="Z12" s="30">
        <f t="shared" si="2"/>
        <v>84</v>
      </c>
      <c r="AA12" s="31"/>
    </row>
    <row r="13" spans="1:28" ht="19.5" x14ac:dyDescent="0.3">
      <c r="A13" s="23">
        <v>8</v>
      </c>
      <c r="B13" s="33" t="s">
        <v>22</v>
      </c>
      <c r="C13" s="95">
        <f t="shared" si="3"/>
        <v>90</v>
      </c>
      <c r="D13" s="96">
        <f t="shared" si="4"/>
        <v>90</v>
      </c>
      <c r="E13" s="25">
        <f t="shared" si="5"/>
        <v>18</v>
      </c>
      <c r="F13" s="26">
        <v>4</v>
      </c>
      <c r="G13" s="27">
        <v>6</v>
      </c>
      <c r="H13" s="27">
        <v>4</v>
      </c>
      <c r="I13" s="27">
        <v>6</v>
      </c>
      <c r="J13" s="27">
        <v>3</v>
      </c>
      <c r="K13" s="27">
        <v>5</v>
      </c>
      <c r="L13" s="27">
        <v>5</v>
      </c>
      <c r="M13" s="27">
        <v>5</v>
      </c>
      <c r="N13" s="28">
        <v>5</v>
      </c>
      <c r="O13" s="29">
        <f t="shared" si="0"/>
        <v>43</v>
      </c>
      <c r="P13" s="26">
        <v>4</v>
      </c>
      <c r="Q13" s="27">
        <v>7</v>
      </c>
      <c r="R13" s="27">
        <v>5</v>
      </c>
      <c r="S13" s="27">
        <v>5</v>
      </c>
      <c r="T13" s="27">
        <v>5</v>
      </c>
      <c r="U13" s="27">
        <v>6</v>
      </c>
      <c r="V13" s="27">
        <v>7</v>
      </c>
      <c r="W13" s="27">
        <v>4</v>
      </c>
      <c r="X13" s="28">
        <v>4</v>
      </c>
      <c r="Y13" s="29">
        <f t="shared" si="1"/>
        <v>47</v>
      </c>
      <c r="Z13" s="30">
        <f t="shared" si="2"/>
        <v>90</v>
      </c>
      <c r="AA13" s="31"/>
    </row>
    <row r="14" spans="1:28" ht="19.5" x14ac:dyDescent="0.3">
      <c r="A14" s="23">
        <v>9</v>
      </c>
      <c r="B14" s="33" t="s">
        <v>23</v>
      </c>
      <c r="C14" s="95">
        <f t="shared" si="3"/>
        <v>92</v>
      </c>
      <c r="D14" s="96">
        <f t="shared" si="4"/>
        <v>92</v>
      </c>
      <c r="E14" s="25">
        <f t="shared" si="5"/>
        <v>20</v>
      </c>
      <c r="F14" s="26">
        <v>5</v>
      </c>
      <c r="G14" s="27">
        <v>4</v>
      </c>
      <c r="H14" s="27">
        <v>5</v>
      </c>
      <c r="I14" s="27">
        <v>6</v>
      </c>
      <c r="J14" s="27">
        <v>4</v>
      </c>
      <c r="K14" s="27">
        <v>6</v>
      </c>
      <c r="L14" s="27">
        <v>5</v>
      </c>
      <c r="M14" s="27">
        <v>2</v>
      </c>
      <c r="N14" s="28">
        <v>5</v>
      </c>
      <c r="O14" s="29">
        <f t="shared" si="0"/>
        <v>42</v>
      </c>
      <c r="P14" s="26">
        <v>4</v>
      </c>
      <c r="Q14" s="27">
        <v>9</v>
      </c>
      <c r="R14" s="27">
        <v>6</v>
      </c>
      <c r="S14" s="27">
        <v>6</v>
      </c>
      <c r="T14" s="27">
        <v>5</v>
      </c>
      <c r="U14" s="27">
        <v>5</v>
      </c>
      <c r="V14" s="27">
        <v>5</v>
      </c>
      <c r="W14" s="27">
        <v>4</v>
      </c>
      <c r="X14" s="28">
        <v>6</v>
      </c>
      <c r="Y14" s="29">
        <f t="shared" si="1"/>
        <v>50</v>
      </c>
      <c r="Z14" s="30">
        <f t="shared" si="2"/>
        <v>92</v>
      </c>
      <c r="AA14" s="31"/>
    </row>
    <row r="15" spans="1:28" ht="19.5" x14ac:dyDescent="0.3">
      <c r="A15" s="23">
        <v>10</v>
      </c>
      <c r="B15" s="33" t="s">
        <v>24</v>
      </c>
      <c r="C15" s="95">
        <f t="shared" si="3"/>
        <v>101</v>
      </c>
      <c r="D15" s="96">
        <f t="shared" si="4"/>
        <v>101</v>
      </c>
      <c r="E15" s="25">
        <f t="shared" si="5"/>
        <v>29</v>
      </c>
      <c r="F15" s="26">
        <v>9</v>
      </c>
      <c r="G15" s="27">
        <v>5</v>
      </c>
      <c r="H15" s="27">
        <v>7</v>
      </c>
      <c r="I15" s="27">
        <v>4</v>
      </c>
      <c r="J15" s="27">
        <v>3</v>
      </c>
      <c r="K15" s="27">
        <v>5</v>
      </c>
      <c r="L15" s="27">
        <v>5</v>
      </c>
      <c r="M15" s="27">
        <v>4</v>
      </c>
      <c r="N15" s="28">
        <v>6</v>
      </c>
      <c r="O15" s="29">
        <f t="shared" si="0"/>
        <v>48</v>
      </c>
      <c r="P15" s="26">
        <v>7</v>
      </c>
      <c r="Q15" s="27">
        <v>10</v>
      </c>
      <c r="R15" s="27">
        <v>4</v>
      </c>
      <c r="S15" s="27">
        <v>6</v>
      </c>
      <c r="T15" s="27">
        <v>4</v>
      </c>
      <c r="U15" s="27">
        <v>10</v>
      </c>
      <c r="V15" s="27">
        <v>4</v>
      </c>
      <c r="W15" s="27">
        <v>3</v>
      </c>
      <c r="X15" s="28">
        <v>5</v>
      </c>
      <c r="Y15" s="29">
        <f t="shared" si="1"/>
        <v>53</v>
      </c>
      <c r="Z15" s="30">
        <f t="shared" si="2"/>
        <v>101</v>
      </c>
      <c r="AA15" s="31"/>
    </row>
    <row r="16" spans="1:28" ht="19.5" x14ac:dyDescent="0.3">
      <c r="A16" s="23">
        <v>11</v>
      </c>
      <c r="B16" s="33" t="s">
        <v>25</v>
      </c>
      <c r="C16" s="95">
        <f t="shared" si="3"/>
        <v>104</v>
      </c>
      <c r="D16" s="96">
        <f t="shared" si="4"/>
        <v>104</v>
      </c>
      <c r="E16" s="25">
        <f t="shared" si="5"/>
        <v>32</v>
      </c>
      <c r="F16" s="26">
        <v>7</v>
      </c>
      <c r="G16" s="27">
        <v>6</v>
      </c>
      <c r="H16" s="27">
        <v>5</v>
      </c>
      <c r="I16" s="27">
        <v>5</v>
      </c>
      <c r="J16" s="27">
        <v>4</v>
      </c>
      <c r="K16" s="27">
        <v>7</v>
      </c>
      <c r="L16" s="27">
        <v>8</v>
      </c>
      <c r="M16" s="27">
        <v>4</v>
      </c>
      <c r="N16" s="28">
        <v>6</v>
      </c>
      <c r="O16" s="29">
        <f t="shared" si="0"/>
        <v>52</v>
      </c>
      <c r="P16" s="26">
        <v>6</v>
      </c>
      <c r="Q16" s="27">
        <v>8</v>
      </c>
      <c r="R16" s="27">
        <v>6</v>
      </c>
      <c r="S16" s="27">
        <v>5</v>
      </c>
      <c r="T16" s="27">
        <v>5</v>
      </c>
      <c r="U16" s="27">
        <v>7</v>
      </c>
      <c r="V16" s="27">
        <v>5</v>
      </c>
      <c r="W16" s="27">
        <v>4</v>
      </c>
      <c r="X16" s="28">
        <v>6</v>
      </c>
      <c r="Y16" s="29">
        <f t="shared" si="1"/>
        <v>52</v>
      </c>
      <c r="Z16" s="30">
        <f t="shared" si="2"/>
        <v>104</v>
      </c>
      <c r="AA16" s="31"/>
    </row>
    <row r="17" spans="1:27" ht="19.5" x14ac:dyDescent="0.3">
      <c r="A17" s="23">
        <v>12</v>
      </c>
      <c r="B17" s="33" t="s">
        <v>26</v>
      </c>
      <c r="C17" s="95">
        <f t="shared" si="3"/>
        <v>107</v>
      </c>
      <c r="D17" s="96">
        <f t="shared" si="4"/>
        <v>107</v>
      </c>
      <c r="E17" s="25">
        <f t="shared" si="5"/>
        <v>35</v>
      </c>
      <c r="F17" s="26">
        <v>8</v>
      </c>
      <c r="G17" s="27">
        <v>6</v>
      </c>
      <c r="H17" s="27">
        <v>8</v>
      </c>
      <c r="I17" s="27">
        <v>6</v>
      </c>
      <c r="J17" s="27">
        <v>4</v>
      </c>
      <c r="K17" s="27">
        <v>7</v>
      </c>
      <c r="L17" s="27">
        <v>5</v>
      </c>
      <c r="M17" s="27">
        <v>4</v>
      </c>
      <c r="N17" s="28">
        <v>6</v>
      </c>
      <c r="O17" s="29">
        <f t="shared" si="0"/>
        <v>54</v>
      </c>
      <c r="P17" s="26">
        <v>4</v>
      </c>
      <c r="Q17" s="27">
        <v>9</v>
      </c>
      <c r="R17" s="27">
        <v>6</v>
      </c>
      <c r="S17" s="27">
        <v>5</v>
      </c>
      <c r="T17" s="27">
        <v>6</v>
      </c>
      <c r="U17" s="27">
        <v>6</v>
      </c>
      <c r="V17" s="27">
        <v>7</v>
      </c>
      <c r="W17" s="27">
        <v>4</v>
      </c>
      <c r="X17" s="28">
        <v>6</v>
      </c>
      <c r="Y17" s="29">
        <f t="shared" si="1"/>
        <v>53</v>
      </c>
      <c r="Z17" s="30">
        <f t="shared" si="2"/>
        <v>107</v>
      </c>
      <c r="AA17" s="31"/>
    </row>
    <row r="18" spans="1:27" ht="19.5" x14ac:dyDescent="0.3">
      <c r="A18" s="23">
        <v>13</v>
      </c>
      <c r="B18" s="33" t="s">
        <v>27</v>
      </c>
      <c r="C18" s="95">
        <f t="shared" si="3"/>
        <v>127</v>
      </c>
      <c r="D18" s="96">
        <f t="shared" si="4"/>
        <v>127</v>
      </c>
      <c r="E18" s="25">
        <f t="shared" si="5"/>
        <v>55</v>
      </c>
      <c r="F18" s="26">
        <v>10</v>
      </c>
      <c r="G18" s="27">
        <v>8</v>
      </c>
      <c r="H18" s="27">
        <v>6</v>
      </c>
      <c r="I18" s="27">
        <v>5</v>
      </c>
      <c r="J18" s="27">
        <v>6</v>
      </c>
      <c r="K18" s="27">
        <v>7</v>
      </c>
      <c r="L18" s="27">
        <v>8</v>
      </c>
      <c r="M18" s="27">
        <v>6</v>
      </c>
      <c r="N18" s="28">
        <v>8</v>
      </c>
      <c r="O18" s="29">
        <f t="shared" si="0"/>
        <v>64</v>
      </c>
      <c r="P18" s="26">
        <v>7</v>
      </c>
      <c r="Q18" s="27">
        <v>8</v>
      </c>
      <c r="R18" s="27">
        <v>8</v>
      </c>
      <c r="S18" s="27">
        <v>4</v>
      </c>
      <c r="T18" s="27">
        <v>8</v>
      </c>
      <c r="U18" s="27">
        <v>10</v>
      </c>
      <c r="V18" s="27">
        <v>7</v>
      </c>
      <c r="W18" s="27">
        <v>4</v>
      </c>
      <c r="X18" s="28">
        <v>7</v>
      </c>
      <c r="Y18" s="29">
        <f t="shared" si="1"/>
        <v>63</v>
      </c>
      <c r="Z18" s="30">
        <f t="shared" si="2"/>
        <v>127</v>
      </c>
      <c r="AA18" s="31"/>
    </row>
    <row r="19" spans="1:27" ht="20" thickBot="1" x14ac:dyDescent="0.35">
      <c r="A19" s="34" t="s">
        <v>28</v>
      </c>
      <c r="B19" s="35" t="s">
        <v>29</v>
      </c>
      <c r="C19" s="97"/>
      <c r="D19" s="98"/>
      <c r="E19" s="36"/>
      <c r="F19" s="37"/>
      <c r="G19" s="38"/>
      <c r="H19" s="38"/>
      <c r="I19" s="38"/>
      <c r="J19" s="38"/>
      <c r="K19" s="38"/>
      <c r="L19" s="38"/>
      <c r="M19" s="38"/>
      <c r="N19" s="39"/>
      <c r="O19" s="40">
        <f t="shared" si="0"/>
        <v>0</v>
      </c>
      <c r="P19" s="37"/>
      <c r="Q19" s="38"/>
      <c r="R19" s="38"/>
      <c r="S19" s="38"/>
      <c r="T19" s="38"/>
      <c r="U19" s="38"/>
      <c r="V19" s="38"/>
      <c r="W19" s="38"/>
      <c r="X19" s="39"/>
      <c r="Y19" s="40">
        <f t="shared" si="1"/>
        <v>0</v>
      </c>
      <c r="Z19" s="41">
        <f t="shared" si="2"/>
        <v>0</v>
      </c>
      <c r="AA19" s="42"/>
    </row>
    <row r="20" spans="1:27" ht="20" thickTop="1" x14ac:dyDescent="0.3">
      <c r="A20" s="43"/>
      <c r="B20" s="44"/>
      <c r="C20" s="99"/>
      <c r="D20" s="100"/>
      <c r="E20" s="46"/>
      <c r="F20" s="45"/>
      <c r="G20" s="45"/>
      <c r="H20" s="45"/>
      <c r="I20" s="45"/>
      <c r="J20" s="45"/>
      <c r="K20" s="45"/>
      <c r="L20" s="45"/>
      <c r="M20" s="45"/>
      <c r="N20" s="45"/>
      <c r="O20" s="47"/>
      <c r="P20" s="45"/>
      <c r="Q20" s="45"/>
      <c r="R20" s="45"/>
      <c r="S20" s="45"/>
      <c r="T20" s="45"/>
      <c r="U20" s="45"/>
      <c r="V20" s="45"/>
      <c r="W20" s="45"/>
      <c r="X20" s="45"/>
      <c r="Y20" s="47"/>
      <c r="Z20" s="45"/>
      <c r="AA20" s="48"/>
    </row>
    <row r="21" spans="1:27" x14ac:dyDescent="0.3">
      <c r="A21" s="45"/>
      <c r="C21" s="99"/>
      <c r="D21" s="100"/>
      <c r="E21" s="46"/>
      <c r="F21" s="45"/>
      <c r="G21" s="45"/>
      <c r="H21" s="45"/>
      <c r="I21" s="45"/>
      <c r="J21" s="45"/>
      <c r="K21" s="45"/>
      <c r="L21" s="45"/>
      <c r="M21" s="45"/>
      <c r="N21" s="45"/>
      <c r="O21" s="47"/>
      <c r="P21" s="45"/>
      <c r="Q21" s="45"/>
      <c r="R21" s="45"/>
      <c r="S21" s="45"/>
      <c r="T21" s="45"/>
      <c r="U21" s="45"/>
      <c r="V21" s="45"/>
      <c r="W21" s="45"/>
      <c r="X21" s="45"/>
      <c r="Y21" s="47"/>
      <c r="Z21" s="45"/>
      <c r="AA21" s="48"/>
    </row>
    <row r="22" spans="1:27" ht="20" thickBot="1" x14ac:dyDescent="0.35">
      <c r="B22" s="2" t="s">
        <v>30</v>
      </c>
      <c r="C22" s="91" t="s">
        <v>1</v>
      </c>
      <c r="D22" s="101" t="s">
        <v>31</v>
      </c>
      <c r="E22" s="49"/>
      <c r="F22" s="49"/>
      <c r="G22" s="45"/>
      <c r="H22" s="45"/>
      <c r="I22" s="45"/>
      <c r="J22" s="45"/>
      <c r="K22" s="45"/>
      <c r="L22" s="45"/>
      <c r="M22" s="45"/>
      <c r="N22" s="45"/>
      <c r="O22" s="47"/>
      <c r="P22" s="45"/>
      <c r="Q22" s="45"/>
      <c r="R22" s="45"/>
      <c r="S22" s="45"/>
      <c r="W22" s="50"/>
      <c r="X22" s="45"/>
      <c r="Y22" s="47"/>
      <c r="Z22" s="45"/>
      <c r="AA22" s="48"/>
    </row>
    <row r="23" spans="1:27" ht="18" thickTop="1" thickBot="1" x14ac:dyDescent="0.45">
      <c r="A23" s="232" t="s">
        <v>3</v>
      </c>
      <c r="B23" s="233"/>
      <c r="C23" s="233"/>
      <c r="D23" s="234"/>
      <c r="E23" s="6" t="s">
        <v>4</v>
      </c>
      <c r="F23" s="7">
        <v>1</v>
      </c>
      <c r="G23" s="8">
        <v>2</v>
      </c>
      <c r="H23" s="8">
        <v>3</v>
      </c>
      <c r="I23" s="8">
        <v>4</v>
      </c>
      <c r="J23" s="8">
        <v>5</v>
      </c>
      <c r="K23" s="8">
        <v>6</v>
      </c>
      <c r="L23" s="8">
        <v>7</v>
      </c>
      <c r="M23" s="8">
        <v>8</v>
      </c>
      <c r="N23" s="9">
        <v>9</v>
      </c>
      <c r="O23" s="10" t="s">
        <v>5</v>
      </c>
      <c r="P23" s="7">
        <v>10</v>
      </c>
      <c r="Q23" s="8">
        <v>11</v>
      </c>
      <c r="R23" s="8">
        <v>12</v>
      </c>
      <c r="S23" s="8">
        <v>13</v>
      </c>
      <c r="T23" s="8">
        <v>14</v>
      </c>
      <c r="U23" s="8">
        <v>15</v>
      </c>
      <c r="V23" s="8">
        <v>16</v>
      </c>
      <c r="W23" s="8">
        <v>17</v>
      </c>
      <c r="X23" s="9">
        <v>18</v>
      </c>
      <c r="Y23" s="11" t="s">
        <v>6</v>
      </c>
      <c r="Z23" s="12" t="s">
        <v>7</v>
      </c>
      <c r="AA23" s="13" t="s">
        <v>8</v>
      </c>
    </row>
    <row r="24" spans="1:27" ht="18" thickTop="1" thickBot="1" x14ac:dyDescent="0.45">
      <c r="A24" s="14" t="s">
        <v>9</v>
      </c>
      <c r="B24" s="51" t="s">
        <v>10</v>
      </c>
      <c r="C24" s="93" t="s">
        <v>11</v>
      </c>
      <c r="D24" s="94" t="s">
        <v>12</v>
      </c>
      <c r="E24" s="16" t="s">
        <v>13</v>
      </c>
      <c r="F24" s="17">
        <v>5</v>
      </c>
      <c r="G24" s="18">
        <v>4</v>
      </c>
      <c r="H24" s="18">
        <v>4</v>
      </c>
      <c r="I24" s="18">
        <v>4</v>
      </c>
      <c r="J24" s="18">
        <v>3</v>
      </c>
      <c r="K24" s="18">
        <v>5</v>
      </c>
      <c r="L24" s="18">
        <v>4</v>
      </c>
      <c r="M24" s="18">
        <v>3</v>
      </c>
      <c r="N24" s="19">
        <v>4</v>
      </c>
      <c r="O24" s="20">
        <f t="shared" ref="O24:O30" si="6">SUM(F24:N24)</f>
        <v>36</v>
      </c>
      <c r="P24" s="17">
        <v>4</v>
      </c>
      <c r="Q24" s="18">
        <v>5</v>
      </c>
      <c r="R24" s="18">
        <v>4</v>
      </c>
      <c r="S24" s="18">
        <v>3</v>
      </c>
      <c r="T24" s="18">
        <v>4</v>
      </c>
      <c r="U24" s="18">
        <v>5</v>
      </c>
      <c r="V24" s="18">
        <v>4</v>
      </c>
      <c r="W24" s="18">
        <v>3</v>
      </c>
      <c r="X24" s="19">
        <v>4</v>
      </c>
      <c r="Y24" s="20">
        <f t="shared" ref="Y24:Y30" si="7">SUM(P24:X24)</f>
        <v>36</v>
      </c>
      <c r="Z24" s="21">
        <f t="shared" ref="Z24:Z30" si="8">SUM(O24,Y24)</f>
        <v>72</v>
      </c>
      <c r="AA24" s="22" t="s">
        <v>14</v>
      </c>
    </row>
    <row r="25" spans="1:27" ht="20" thickTop="1" x14ac:dyDescent="0.3">
      <c r="A25" s="23">
        <v>1</v>
      </c>
      <c r="B25" s="52" t="s">
        <v>32</v>
      </c>
      <c r="C25" s="102">
        <f t="shared" ref="C25:C30" si="9">SUM(Z25)</f>
        <v>74</v>
      </c>
      <c r="D25" s="103">
        <f t="shared" ref="D25:D30" si="10">SUM(Z25)</f>
        <v>74</v>
      </c>
      <c r="E25" s="53">
        <f t="shared" ref="E25:E30" si="11">D25-Z$5</f>
        <v>2</v>
      </c>
      <c r="F25" s="54">
        <v>3</v>
      </c>
      <c r="G25" s="55">
        <v>6</v>
      </c>
      <c r="H25" s="55">
        <v>4</v>
      </c>
      <c r="I25" s="55">
        <v>3</v>
      </c>
      <c r="J25" s="55">
        <v>3</v>
      </c>
      <c r="K25" s="55">
        <v>5</v>
      </c>
      <c r="L25" s="55">
        <v>6</v>
      </c>
      <c r="M25" s="55">
        <v>5</v>
      </c>
      <c r="N25" s="56">
        <v>4</v>
      </c>
      <c r="O25" s="57">
        <f t="shared" si="6"/>
        <v>39</v>
      </c>
      <c r="P25" s="54">
        <v>4</v>
      </c>
      <c r="Q25" s="55">
        <v>5</v>
      </c>
      <c r="R25" s="55">
        <v>4</v>
      </c>
      <c r="S25" s="55">
        <v>4</v>
      </c>
      <c r="T25" s="55">
        <v>3</v>
      </c>
      <c r="U25" s="55">
        <v>5</v>
      </c>
      <c r="V25" s="55">
        <v>4</v>
      </c>
      <c r="W25" s="55">
        <v>3</v>
      </c>
      <c r="X25" s="56">
        <v>3</v>
      </c>
      <c r="Y25" s="57">
        <f t="shared" si="7"/>
        <v>35</v>
      </c>
      <c r="Z25" s="58">
        <f t="shared" si="8"/>
        <v>74</v>
      </c>
      <c r="AA25" s="59"/>
    </row>
    <row r="26" spans="1:27" ht="19.5" x14ac:dyDescent="0.3">
      <c r="A26" s="23">
        <v>2</v>
      </c>
      <c r="B26" s="32" t="s">
        <v>33</v>
      </c>
      <c r="C26" s="95">
        <f t="shared" si="9"/>
        <v>85</v>
      </c>
      <c r="D26" s="96">
        <f t="shared" si="10"/>
        <v>85</v>
      </c>
      <c r="E26" s="25">
        <f t="shared" si="11"/>
        <v>13</v>
      </c>
      <c r="F26" s="26">
        <v>6</v>
      </c>
      <c r="G26" s="27">
        <v>5</v>
      </c>
      <c r="H26" s="27">
        <v>3</v>
      </c>
      <c r="I26" s="27">
        <v>4</v>
      </c>
      <c r="J26" s="27">
        <v>4</v>
      </c>
      <c r="K26" s="27">
        <v>6</v>
      </c>
      <c r="L26" s="27">
        <v>6</v>
      </c>
      <c r="M26" s="27">
        <v>3</v>
      </c>
      <c r="N26" s="28">
        <v>7</v>
      </c>
      <c r="O26" s="29">
        <f t="shared" si="6"/>
        <v>44</v>
      </c>
      <c r="P26" s="26">
        <v>5</v>
      </c>
      <c r="Q26" s="27">
        <v>5</v>
      </c>
      <c r="R26" s="27">
        <v>5</v>
      </c>
      <c r="S26" s="27">
        <v>3</v>
      </c>
      <c r="T26" s="27">
        <v>6</v>
      </c>
      <c r="U26" s="27">
        <v>5</v>
      </c>
      <c r="V26" s="27">
        <v>4</v>
      </c>
      <c r="W26" s="27">
        <v>4</v>
      </c>
      <c r="X26" s="28">
        <v>4</v>
      </c>
      <c r="Y26" s="29">
        <f t="shared" si="7"/>
        <v>41</v>
      </c>
      <c r="Z26" s="30">
        <f t="shared" si="8"/>
        <v>85</v>
      </c>
      <c r="AA26" s="31"/>
    </row>
    <row r="27" spans="1:27" ht="19.5" x14ac:dyDescent="0.3">
      <c r="A27" s="23">
        <v>3</v>
      </c>
      <c r="B27" s="33" t="s">
        <v>34</v>
      </c>
      <c r="C27" s="95">
        <f t="shared" si="9"/>
        <v>90</v>
      </c>
      <c r="D27" s="96">
        <f t="shared" si="10"/>
        <v>90</v>
      </c>
      <c r="E27" s="25">
        <f t="shared" si="11"/>
        <v>18</v>
      </c>
      <c r="F27" s="26">
        <v>6</v>
      </c>
      <c r="G27" s="27">
        <v>7</v>
      </c>
      <c r="H27" s="27">
        <v>5</v>
      </c>
      <c r="I27" s="27">
        <v>4</v>
      </c>
      <c r="J27" s="27">
        <v>4</v>
      </c>
      <c r="K27" s="27">
        <v>5</v>
      </c>
      <c r="L27" s="27">
        <v>4</v>
      </c>
      <c r="M27" s="27">
        <v>5</v>
      </c>
      <c r="N27" s="28">
        <v>4</v>
      </c>
      <c r="O27" s="29">
        <f t="shared" si="6"/>
        <v>44</v>
      </c>
      <c r="P27" s="26">
        <v>6</v>
      </c>
      <c r="Q27" s="27">
        <v>7</v>
      </c>
      <c r="R27" s="27">
        <v>4</v>
      </c>
      <c r="S27" s="27">
        <v>5</v>
      </c>
      <c r="T27" s="27">
        <v>6</v>
      </c>
      <c r="U27" s="27">
        <v>5</v>
      </c>
      <c r="V27" s="27">
        <v>5</v>
      </c>
      <c r="W27" s="27">
        <v>3</v>
      </c>
      <c r="X27" s="28">
        <v>5</v>
      </c>
      <c r="Y27" s="29">
        <f t="shared" si="7"/>
        <v>46</v>
      </c>
      <c r="Z27" s="30">
        <f t="shared" si="8"/>
        <v>90</v>
      </c>
      <c r="AA27" s="31"/>
    </row>
    <row r="28" spans="1:27" ht="19.5" x14ac:dyDescent="0.3">
      <c r="A28" s="23">
        <v>4</v>
      </c>
      <c r="B28" s="32" t="s">
        <v>35</v>
      </c>
      <c r="C28" s="95">
        <f t="shared" si="9"/>
        <v>101</v>
      </c>
      <c r="D28" s="96">
        <f t="shared" si="10"/>
        <v>101</v>
      </c>
      <c r="E28" s="25">
        <f t="shared" si="11"/>
        <v>29</v>
      </c>
      <c r="F28" s="26">
        <v>8</v>
      </c>
      <c r="G28" s="27">
        <v>6</v>
      </c>
      <c r="H28" s="27">
        <v>5</v>
      </c>
      <c r="I28" s="27">
        <v>5</v>
      </c>
      <c r="J28" s="27">
        <v>5</v>
      </c>
      <c r="K28" s="27">
        <v>6</v>
      </c>
      <c r="L28" s="27">
        <v>8</v>
      </c>
      <c r="M28" s="27">
        <v>4</v>
      </c>
      <c r="N28" s="28">
        <v>7</v>
      </c>
      <c r="O28" s="29">
        <f t="shared" si="6"/>
        <v>54</v>
      </c>
      <c r="P28" s="26">
        <v>5</v>
      </c>
      <c r="Q28" s="27">
        <v>6</v>
      </c>
      <c r="R28" s="27">
        <v>5</v>
      </c>
      <c r="S28" s="27">
        <v>4</v>
      </c>
      <c r="T28" s="27">
        <v>5</v>
      </c>
      <c r="U28" s="27">
        <v>7</v>
      </c>
      <c r="V28" s="27">
        <v>5</v>
      </c>
      <c r="W28" s="27">
        <v>4</v>
      </c>
      <c r="X28" s="28">
        <v>6</v>
      </c>
      <c r="Y28" s="29">
        <f t="shared" si="7"/>
        <v>47</v>
      </c>
      <c r="Z28" s="30">
        <f t="shared" si="8"/>
        <v>101</v>
      </c>
      <c r="AA28" s="31"/>
    </row>
    <row r="29" spans="1:27" ht="19.5" x14ac:dyDescent="0.3">
      <c r="A29" s="23">
        <v>5</v>
      </c>
      <c r="B29" s="33" t="s">
        <v>36</v>
      </c>
      <c r="C29" s="95">
        <f t="shared" si="9"/>
        <v>102</v>
      </c>
      <c r="D29" s="96">
        <f t="shared" si="10"/>
        <v>102</v>
      </c>
      <c r="E29" s="25">
        <f t="shared" si="11"/>
        <v>30</v>
      </c>
      <c r="F29" s="26">
        <v>5</v>
      </c>
      <c r="G29" s="27">
        <v>5</v>
      </c>
      <c r="H29" s="27">
        <v>8</v>
      </c>
      <c r="I29" s="27">
        <v>6</v>
      </c>
      <c r="J29" s="27">
        <v>4</v>
      </c>
      <c r="K29" s="27">
        <v>6</v>
      </c>
      <c r="L29" s="27">
        <v>8</v>
      </c>
      <c r="M29" s="27">
        <v>4</v>
      </c>
      <c r="N29" s="28">
        <v>5</v>
      </c>
      <c r="O29" s="29">
        <f t="shared" si="6"/>
        <v>51</v>
      </c>
      <c r="P29" s="26">
        <v>6</v>
      </c>
      <c r="Q29" s="27">
        <v>9</v>
      </c>
      <c r="R29" s="27">
        <v>7</v>
      </c>
      <c r="S29" s="27">
        <v>4</v>
      </c>
      <c r="T29" s="27">
        <v>6</v>
      </c>
      <c r="U29" s="27">
        <v>6</v>
      </c>
      <c r="V29" s="27">
        <v>4</v>
      </c>
      <c r="W29" s="27">
        <v>4</v>
      </c>
      <c r="X29" s="28">
        <v>5</v>
      </c>
      <c r="Y29" s="29">
        <f t="shared" si="7"/>
        <v>51</v>
      </c>
      <c r="Z29" s="30">
        <f t="shared" si="8"/>
        <v>102</v>
      </c>
      <c r="AA29" s="31"/>
    </row>
    <row r="30" spans="1:27" ht="20" thickBot="1" x14ac:dyDescent="0.35">
      <c r="A30" s="34">
        <v>6</v>
      </c>
      <c r="B30" s="60" t="s">
        <v>37</v>
      </c>
      <c r="C30" s="97">
        <f t="shared" si="9"/>
        <v>116</v>
      </c>
      <c r="D30" s="98">
        <f t="shared" si="10"/>
        <v>116</v>
      </c>
      <c r="E30" s="61">
        <f t="shared" si="11"/>
        <v>44</v>
      </c>
      <c r="F30" s="37">
        <v>7</v>
      </c>
      <c r="G30" s="38">
        <v>7</v>
      </c>
      <c r="H30" s="38">
        <v>5</v>
      </c>
      <c r="I30" s="38">
        <v>7</v>
      </c>
      <c r="J30" s="38">
        <v>5</v>
      </c>
      <c r="K30" s="38">
        <v>6</v>
      </c>
      <c r="L30" s="38">
        <v>7</v>
      </c>
      <c r="M30" s="38">
        <v>6</v>
      </c>
      <c r="N30" s="39">
        <v>6</v>
      </c>
      <c r="O30" s="40">
        <f t="shared" si="6"/>
        <v>56</v>
      </c>
      <c r="P30" s="37">
        <v>7</v>
      </c>
      <c r="Q30" s="38">
        <v>6</v>
      </c>
      <c r="R30" s="38">
        <v>8</v>
      </c>
      <c r="S30" s="38">
        <v>5</v>
      </c>
      <c r="T30" s="38">
        <v>8</v>
      </c>
      <c r="U30" s="38">
        <v>10</v>
      </c>
      <c r="V30" s="38">
        <v>5</v>
      </c>
      <c r="W30" s="38">
        <v>3</v>
      </c>
      <c r="X30" s="39">
        <v>8</v>
      </c>
      <c r="Y30" s="40">
        <f t="shared" si="7"/>
        <v>60</v>
      </c>
      <c r="Z30" s="41">
        <f t="shared" si="8"/>
        <v>116</v>
      </c>
      <c r="AA30" s="42"/>
    </row>
    <row r="31" spans="1:27" ht="20" thickTop="1" x14ac:dyDescent="0.3">
      <c r="A31" s="43"/>
      <c r="B31" s="62"/>
      <c r="C31" s="99"/>
      <c r="D31" s="100"/>
      <c r="E31" s="46"/>
      <c r="F31" s="45"/>
      <c r="G31" s="45"/>
      <c r="H31" s="45"/>
      <c r="I31" s="45"/>
      <c r="J31" s="45"/>
      <c r="K31" s="45"/>
      <c r="L31" s="45"/>
      <c r="M31" s="45"/>
      <c r="N31" s="45"/>
      <c r="O31" s="47"/>
      <c r="P31" s="45"/>
      <c r="Q31" s="45"/>
      <c r="R31" s="45"/>
      <c r="S31" s="45"/>
      <c r="T31" s="45"/>
      <c r="U31" s="45"/>
      <c r="V31" s="45"/>
      <c r="W31" s="45"/>
      <c r="X31" s="45"/>
      <c r="Y31" s="47"/>
      <c r="Z31" s="45"/>
      <c r="AA31" s="48"/>
    </row>
    <row r="32" spans="1:27" ht="19.5" x14ac:dyDescent="0.3">
      <c r="A32" s="43"/>
      <c r="B32" s="63"/>
      <c r="C32" s="99"/>
      <c r="D32" s="100"/>
      <c r="E32" s="46"/>
      <c r="F32" s="45"/>
      <c r="G32" s="45"/>
      <c r="H32" s="45"/>
      <c r="I32" s="45"/>
      <c r="J32" s="45"/>
      <c r="K32" s="45"/>
      <c r="L32" s="45"/>
      <c r="M32" s="45"/>
      <c r="N32" s="45"/>
      <c r="O32" s="47"/>
      <c r="P32" s="45"/>
      <c r="Q32" s="45"/>
      <c r="R32" s="45"/>
      <c r="S32" s="45"/>
      <c r="T32" s="45"/>
      <c r="U32" s="45"/>
      <c r="V32" s="45"/>
      <c r="W32" s="45"/>
      <c r="X32" s="45"/>
      <c r="Y32" s="47"/>
      <c r="Z32" s="45"/>
      <c r="AA32" s="48"/>
    </row>
    <row r="33" spans="1:27" ht="20" thickBot="1" x14ac:dyDescent="0.35">
      <c r="B33" s="2" t="s">
        <v>38</v>
      </c>
      <c r="C33" s="91" t="s">
        <v>1</v>
      </c>
      <c r="D33" s="247" t="s">
        <v>39</v>
      </c>
      <c r="E33" s="247"/>
      <c r="F33" s="247"/>
      <c r="G33" s="45"/>
      <c r="H33" s="45"/>
      <c r="I33" s="45"/>
      <c r="J33" s="45"/>
      <c r="K33" s="45"/>
      <c r="L33" s="45"/>
      <c r="M33" s="45"/>
      <c r="N33" s="45"/>
      <c r="O33" s="47"/>
      <c r="P33" s="45"/>
      <c r="Q33" s="45"/>
      <c r="R33" s="45"/>
      <c r="S33" s="45"/>
      <c r="T33" s="45"/>
      <c r="U33" s="45"/>
      <c r="V33" s="45"/>
      <c r="W33" s="45"/>
      <c r="X33" s="45"/>
      <c r="Y33" s="47"/>
      <c r="Z33" s="45"/>
      <c r="AA33" s="48"/>
    </row>
    <row r="34" spans="1:27" ht="18" thickTop="1" thickBot="1" x14ac:dyDescent="0.45">
      <c r="A34" s="232" t="s">
        <v>3</v>
      </c>
      <c r="B34" s="233"/>
      <c r="C34" s="233"/>
      <c r="D34" s="234"/>
      <c r="E34" s="6" t="s">
        <v>4</v>
      </c>
      <c r="F34" s="7">
        <v>1</v>
      </c>
      <c r="G34" s="8">
        <v>2</v>
      </c>
      <c r="H34" s="8">
        <v>3</v>
      </c>
      <c r="I34" s="8">
        <v>4</v>
      </c>
      <c r="J34" s="8">
        <v>5</v>
      </c>
      <c r="K34" s="8">
        <v>6</v>
      </c>
      <c r="L34" s="8">
        <v>7</v>
      </c>
      <c r="M34" s="8">
        <v>8</v>
      </c>
      <c r="N34" s="9">
        <v>9</v>
      </c>
      <c r="O34" s="10" t="s">
        <v>5</v>
      </c>
      <c r="P34" s="7">
        <v>10</v>
      </c>
      <c r="Q34" s="8">
        <v>11</v>
      </c>
      <c r="R34" s="8">
        <v>12</v>
      </c>
      <c r="S34" s="8">
        <v>13</v>
      </c>
      <c r="T34" s="8">
        <v>14</v>
      </c>
      <c r="U34" s="8">
        <v>15</v>
      </c>
      <c r="V34" s="8">
        <v>16</v>
      </c>
      <c r="W34" s="8">
        <v>17</v>
      </c>
      <c r="X34" s="9">
        <v>18</v>
      </c>
      <c r="Y34" s="11" t="s">
        <v>6</v>
      </c>
      <c r="Z34" s="12" t="s">
        <v>7</v>
      </c>
      <c r="AA34" s="13" t="s">
        <v>8</v>
      </c>
    </row>
    <row r="35" spans="1:27" ht="18" thickTop="1" thickBot="1" x14ac:dyDescent="0.45">
      <c r="A35" s="14" t="s">
        <v>9</v>
      </c>
      <c r="B35" s="15" t="s">
        <v>10</v>
      </c>
      <c r="C35" s="93" t="s">
        <v>11</v>
      </c>
      <c r="D35" s="94" t="s">
        <v>12</v>
      </c>
      <c r="E35" s="64" t="s">
        <v>13</v>
      </c>
      <c r="F35" s="17">
        <v>5</v>
      </c>
      <c r="G35" s="18">
        <v>4</v>
      </c>
      <c r="H35" s="18">
        <v>4</v>
      </c>
      <c r="I35" s="18">
        <v>4</v>
      </c>
      <c r="J35" s="18">
        <v>3</v>
      </c>
      <c r="K35" s="18">
        <v>5</v>
      </c>
      <c r="L35" s="18">
        <v>4</v>
      </c>
      <c r="M35" s="18">
        <v>3</v>
      </c>
      <c r="N35" s="19">
        <v>4</v>
      </c>
      <c r="O35" s="20">
        <f t="shared" ref="O35:O40" si="12">SUM(F35:N35)</f>
        <v>36</v>
      </c>
      <c r="P35" s="17">
        <v>4</v>
      </c>
      <c r="Q35" s="18">
        <v>5</v>
      </c>
      <c r="R35" s="18">
        <v>4</v>
      </c>
      <c r="S35" s="18">
        <v>3</v>
      </c>
      <c r="T35" s="18">
        <v>4</v>
      </c>
      <c r="U35" s="18">
        <v>5</v>
      </c>
      <c r="V35" s="18">
        <v>4</v>
      </c>
      <c r="W35" s="18">
        <v>3</v>
      </c>
      <c r="X35" s="19">
        <v>4</v>
      </c>
      <c r="Y35" s="20">
        <f t="shared" ref="Y35:Y40" si="13">SUM(P35:X35)</f>
        <v>36</v>
      </c>
      <c r="Z35" s="21">
        <f t="shared" ref="Z35:Z40" si="14">SUM(O35,Y35)</f>
        <v>72</v>
      </c>
      <c r="AA35" s="22" t="s">
        <v>14</v>
      </c>
    </row>
    <row r="36" spans="1:27" ht="20" thickTop="1" x14ac:dyDescent="0.3">
      <c r="A36" s="65">
        <v>1</v>
      </c>
      <c r="B36" s="66" t="s">
        <v>40</v>
      </c>
      <c r="C36" s="102">
        <f>SUM(Z36)</f>
        <v>82</v>
      </c>
      <c r="D36" s="103">
        <f>SUM(Z36)</f>
        <v>82</v>
      </c>
      <c r="E36" s="53">
        <f>D36-Z$5</f>
        <v>10</v>
      </c>
      <c r="F36" s="54">
        <v>6</v>
      </c>
      <c r="G36" s="55">
        <v>4</v>
      </c>
      <c r="H36" s="55">
        <v>6</v>
      </c>
      <c r="I36" s="55">
        <v>6</v>
      </c>
      <c r="J36" s="55">
        <v>4</v>
      </c>
      <c r="K36" s="55">
        <v>5</v>
      </c>
      <c r="L36" s="55">
        <v>4</v>
      </c>
      <c r="M36" s="55">
        <v>3</v>
      </c>
      <c r="N36" s="56">
        <v>5</v>
      </c>
      <c r="O36" s="57">
        <f t="shared" si="12"/>
        <v>43</v>
      </c>
      <c r="P36" s="54">
        <v>4</v>
      </c>
      <c r="Q36" s="55">
        <v>4</v>
      </c>
      <c r="R36" s="55">
        <v>4</v>
      </c>
      <c r="S36" s="55">
        <v>4</v>
      </c>
      <c r="T36" s="55">
        <v>5</v>
      </c>
      <c r="U36" s="55">
        <v>6</v>
      </c>
      <c r="V36" s="55">
        <v>5</v>
      </c>
      <c r="W36" s="55">
        <v>3</v>
      </c>
      <c r="X36" s="56">
        <v>4</v>
      </c>
      <c r="Y36" s="57">
        <f t="shared" si="13"/>
        <v>39</v>
      </c>
      <c r="Z36" s="58">
        <f t="shared" si="14"/>
        <v>82</v>
      </c>
      <c r="AA36" s="59"/>
    </row>
    <row r="37" spans="1:27" ht="19.5" x14ac:dyDescent="0.3">
      <c r="A37" s="65">
        <v>2</v>
      </c>
      <c r="B37" s="33" t="s">
        <v>41</v>
      </c>
      <c r="C37" s="95">
        <f>SUM(Z37)</f>
        <v>97</v>
      </c>
      <c r="D37" s="96">
        <f>SUM(Z37)</f>
        <v>97</v>
      </c>
      <c r="E37" s="25">
        <f>D37-Z$5</f>
        <v>25</v>
      </c>
      <c r="F37" s="26">
        <v>8</v>
      </c>
      <c r="G37" s="27">
        <v>4</v>
      </c>
      <c r="H37" s="27">
        <v>5</v>
      </c>
      <c r="I37" s="27">
        <v>5</v>
      </c>
      <c r="J37" s="27">
        <v>4</v>
      </c>
      <c r="K37" s="27">
        <v>7</v>
      </c>
      <c r="L37" s="27">
        <v>6</v>
      </c>
      <c r="M37" s="27">
        <v>3</v>
      </c>
      <c r="N37" s="28">
        <v>5</v>
      </c>
      <c r="O37" s="29">
        <f t="shared" si="12"/>
        <v>47</v>
      </c>
      <c r="P37" s="26">
        <v>5</v>
      </c>
      <c r="Q37" s="27">
        <v>8</v>
      </c>
      <c r="R37" s="27">
        <v>4</v>
      </c>
      <c r="S37" s="27">
        <v>4</v>
      </c>
      <c r="T37" s="27">
        <v>8</v>
      </c>
      <c r="U37" s="27">
        <v>8</v>
      </c>
      <c r="V37" s="27">
        <v>4</v>
      </c>
      <c r="W37" s="27">
        <v>5</v>
      </c>
      <c r="X37" s="28">
        <v>4</v>
      </c>
      <c r="Y37" s="29">
        <f t="shared" si="13"/>
        <v>50</v>
      </c>
      <c r="Z37" s="30">
        <f t="shared" si="14"/>
        <v>97</v>
      </c>
      <c r="AA37" s="31"/>
    </row>
    <row r="38" spans="1:27" ht="19.5" x14ac:dyDescent="0.3">
      <c r="A38" s="23">
        <v>3</v>
      </c>
      <c r="B38" s="33" t="s">
        <v>42</v>
      </c>
      <c r="C38" s="95">
        <f>SUM(Z38)</f>
        <v>98</v>
      </c>
      <c r="D38" s="96">
        <f>SUM(Z38)</f>
        <v>98</v>
      </c>
      <c r="E38" s="67">
        <f>D38-Z$5</f>
        <v>26</v>
      </c>
      <c r="F38" s="45">
        <v>6</v>
      </c>
      <c r="G38" s="27">
        <v>5</v>
      </c>
      <c r="H38" s="27">
        <v>5</v>
      </c>
      <c r="I38" s="27">
        <v>5</v>
      </c>
      <c r="J38" s="27">
        <v>4</v>
      </c>
      <c r="K38" s="27">
        <v>6</v>
      </c>
      <c r="L38" s="27">
        <v>6</v>
      </c>
      <c r="M38" s="27">
        <v>5</v>
      </c>
      <c r="N38" s="28">
        <v>8</v>
      </c>
      <c r="O38" s="29">
        <f t="shared" si="12"/>
        <v>50</v>
      </c>
      <c r="P38" s="26">
        <v>4</v>
      </c>
      <c r="Q38" s="27">
        <v>8</v>
      </c>
      <c r="R38" s="27">
        <v>5</v>
      </c>
      <c r="S38" s="27">
        <v>5</v>
      </c>
      <c r="T38" s="27">
        <v>4</v>
      </c>
      <c r="U38" s="27">
        <v>5</v>
      </c>
      <c r="V38" s="27">
        <v>8</v>
      </c>
      <c r="W38" s="27">
        <v>4</v>
      </c>
      <c r="X38" s="28">
        <v>5</v>
      </c>
      <c r="Y38" s="29">
        <f t="shared" si="13"/>
        <v>48</v>
      </c>
      <c r="Z38" s="30">
        <f t="shared" si="14"/>
        <v>98</v>
      </c>
      <c r="AA38" s="31"/>
    </row>
    <row r="39" spans="1:27" ht="19.5" x14ac:dyDescent="0.3">
      <c r="A39" s="23">
        <v>4</v>
      </c>
      <c r="B39" s="68" t="s">
        <v>43</v>
      </c>
      <c r="C39" s="95">
        <f>SUM(Z39)</f>
        <v>100</v>
      </c>
      <c r="D39" s="96">
        <f>SUM(Z39)</f>
        <v>100</v>
      </c>
      <c r="E39" s="25">
        <f>D39-Z$5</f>
        <v>28</v>
      </c>
      <c r="F39" s="26">
        <v>7</v>
      </c>
      <c r="G39" s="27">
        <v>5</v>
      </c>
      <c r="H39" s="27">
        <v>8</v>
      </c>
      <c r="I39" s="27">
        <v>6</v>
      </c>
      <c r="J39" s="27">
        <v>4</v>
      </c>
      <c r="K39" s="27">
        <v>6</v>
      </c>
      <c r="L39" s="27">
        <v>6</v>
      </c>
      <c r="M39" s="27">
        <v>4</v>
      </c>
      <c r="N39" s="28">
        <v>5</v>
      </c>
      <c r="O39" s="29">
        <f t="shared" si="12"/>
        <v>51</v>
      </c>
      <c r="P39" s="26">
        <v>7</v>
      </c>
      <c r="Q39" s="27">
        <v>7</v>
      </c>
      <c r="R39" s="27">
        <v>6</v>
      </c>
      <c r="S39" s="27">
        <v>4</v>
      </c>
      <c r="T39" s="27">
        <v>5</v>
      </c>
      <c r="U39" s="27">
        <v>5</v>
      </c>
      <c r="V39" s="27">
        <v>5</v>
      </c>
      <c r="W39" s="27">
        <v>4</v>
      </c>
      <c r="X39" s="28">
        <v>6</v>
      </c>
      <c r="Y39" s="29">
        <f t="shared" si="13"/>
        <v>49</v>
      </c>
      <c r="Z39" s="30">
        <f t="shared" si="14"/>
        <v>100</v>
      </c>
      <c r="AA39" s="31"/>
    </row>
    <row r="40" spans="1:27" ht="20" thickBot="1" x14ac:dyDescent="0.35">
      <c r="A40" s="34" t="s">
        <v>28</v>
      </c>
      <c r="B40" s="69" t="s">
        <v>44</v>
      </c>
      <c r="C40" s="97"/>
      <c r="D40" s="98"/>
      <c r="E40" s="61"/>
      <c r="F40" s="37"/>
      <c r="G40" s="38"/>
      <c r="H40" s="38"/>
      <c r="I40" s="38"/>
      <c r="J40" s="38"/>
      <c r="K40" s="38"/>
      <c r="L40" s="38"/>
      <c r="M40" s="38"/>
      <c r="N40" s="39"/>
      <c r="O40" s="40">
        <f t="shared" si="12"/>
        <v>0</v>
      </c>
      <c r="P40" s="37"/>
      <c r="Q40" s="38"/>
      <c r="R40" s="38"/>
      <c r="S40" s="38"/>
      <c r="T40" s="38"/>
      <c r="U40" s="38"/>
      <c r="V40" s="38"/>
      <c r="W40" s="38"/>
      <c r="X40" s="39"/>
      <c r="Y40" s="40">
        <f t="shared" si="13"/>
        <v>0</v>
      </c>
      <c r="Z40" s="41">
        <f t="shared" si="14"/>
        <v>0</v>
      </c>
      <c r="AA40" s="42"/>
    </row>
    <row r="41" spans="1:27" ht="20" thickTop="1" x14ac:dyDescent="0.45">
      <c r="A41" s="45"/>
      <c r="B41" s="70"/>
      <c r="C41" s="99"/>
      <c r="D41" s="100"/>
      <c r="E41" s="46"/>
      <c r="F41" s="45"/>
      <c r="G41" s="45"/>
      <c r="H41" s="45"/>
      <c r="I41" s="45"/>
      <c r="J41" s="45"/>
      <c r="K41" s="45"/>
      <c r="L41" s="45"/>
      <c r="M41" s="45"/>
      <c r="N41" s="45"/>
      <c r="O41" s="47"/>
      <c r="P41" s="45"/>
      <c r="Q41" s="45"/>
      <c r="R41" s="45"/>
      <c r="S41" s="45"/>
      <c r="T41" s="45"/>
      <c r="U41" s="45"/>
      <c r="V41" s="45"/>
      <c r="W41" s="45"/>
      <c r="X41" s="45"/>
      <c r="Y41" s="47"/>
      <c r="Z41" s="45"/>
      <c r="AA41" s="48"/>
    </row>
    <row r="42" spans="1:27" ht="20" thickBot="1" x14ac:dyDescent="0.35">
      <c r="B42" s="235" t="s">
        <v>45</v>
      </c>
      <c r="C42" s="235"/>
      <c r="D42" s="91" t="s">
        <v>1</v>
      </c>
      <c r="E42" s="71"/>
      <c r="F42" s="45"/>
      <c r="G42" s="45"/>
      <c r="H42" s="45"/>
      <c r="I42" s="45"/>
      <c r="J42" s="45"/>
      <c r="K42" s="45"/>
      <c r="L42" s="45"/>
      <c r="M42" s="45"/>
      <c r="N42" s="45"/>
      <c r="O42" s="47"/>
      <c r="P42" s="45"/>
      <c r="Q42" s="45"/>
      <c r="R42" s="45"/>
      <c r="S42" s="45"/>
      <c r="W42" s="50"/>
      <c r="X42" s="45"/>
      <c r="Y42" s="47"/>
      <c r="Z42" s="45"/>
      <c r="AA42" s="48"/>
    </row>
    <row r="43" spans="1:27" ht="18" thickTop="1" thickBot="1" x14ac:dyDescent="0.45">
      <c r="A43" s="232" t="s">
        <v>3</v>
      </c>
      <c r="B43" s="233"/>
      <c r="C43" s="233"/>
      <c r="D43" s="234"/>
      <c r="E43" s="6" t="s">
        <v>4</v>
      </c>
      <c r="F43" s="7">
        <v>1</v>
      </c>
      <c r="G43" s="8">
        <v>2</v>
      </c>
      <c r="H43" s="8">
        <v>3</v>
      </c>
      <c r="I43" s="8">
        <v>4</v>
      </c>
      <c r="J43" s="8">
        <v>5</v>
      </c>
      <c r="K43" s="8">
        <v>6</v>
      </c>
      <c r="L43" s="8">
        <v>7</v>
      </c>
      <c r="M43" s="8">
        <v>8</v>
      </c>
      <c r="N43" s="9">
        <v>9</v>
      </c>
      <c r="O43" s="10" t="s">
        <v>5</v>
      </c>
      <c r="P43" s="7">
        <v>10</v>
      </c>
      <c r="Q43" s="8">
        <v>11</v>
      </c>
      <c r="R43" s="8">
        <v>12</v>
      </c>
      <c r="S43" s="8">
        <v>13</v>
      </c>
      <c r="T43" s="8">
        <v>14</v>
      </c>
      <c r="U43" s="8">
        <v>15</v>
      </c>
      <c r="V43" s="8">
        <v>16</v>
      </c>
      <c r="W43" s="8">
        <v>17</v>
      </c>
      <c r="X43" s="9">
        <v>18</v>
      </c>
      <c r="Y43" s="11" t="s">
        <v>6</v>
      </c>
      <c r="Z43" s="12" t="s">
        <v>7</v>
      </c>
      <c r="AA43" s="13" t="s">
        <v>8</v>
      </c>
    </row>
    <row r="44" spans="1:27" ht="18" thickTop="1" thickBot="1" x14ac:dyDescent="0.45">
      <c r="A44" s="14" t="s">
        <v>9</v>
      </c>
      <c r="B44" s="51" t="s">
        <v>10</v>
      </c>
      <c r="C44" s="93" t="s">
        <v>11</v>
      </c>
      <c r="D44" s="94" t="s">
        <v>12</v>
      </c>
      <c r="E44" s="16" t="s">
        <v>13</v>
      </c>
      <c r="F44" s="17">
        <v>5</v>
      </c>
      <c r="G44" s="18">
        <v>4</v>
      </c>
      <c r="H44" s="18">
        <v>4</v>
      </c>
      <c r="I44" s="18">
        <v>4</v>
      </c>
      <c r="J44" s="18">
        <v>3</v>
      </c>
      <c r="K44" s="18">
        <v>5</v>
      </c>
      <c r="L44" s="18">
        <v>4</v>
      </c>
      <c r="M44" s="18">
        <v>3</v>
      </c>
      <c r="N44" s="19">
        <v>4</v>
      </c>
      <c r="O44" s="20">
        <f t="shared" ref="O44:O60" si="15">SUM(F44:N44)</f>
        <v>36</v>
      </c>
      <c r="P44" s="17">
        <v>4</v>
      </c>
      <c r="Q44" s="18">
        <v>5</v>
      </c>
      <c r="R44" s="18">
        <v>4</v>
      </c>
      <c r="S44" s="18">
        <v>3</v>
      </c>
      <c r="T44" s="18">
        <v>4</v>
      </c>
      <c r="U44" s="18">
        <v>5</v>
      </c>
      <c r="V44" s="18">
        <v>4</v>
      </c>
      <c r="W44" s="18">
        <v>3</v>
      </c>
      <c r="X44" s="19">
        <v>4</v>
      </c>
      <c r="Y44" s="20">
        <f t="shared" ref="Y44:Y60" si="16">SUM(P44:X44)</f>
        <v>36</v>
      </c>
      <c r="Z44" s="21">
        <f t="shared" ref="Z44:Z60" si="17">SUM(O44,Y44)</f>
        <v>72</v>
      </c>
      <c r="AA44" s="22" t="s">
        <v>14</v>
      </c>
    </row>
    <row r="45" spans="1:27" ht="20" thickTop="1" x14ac:dyDescent="0.3">
      <c r="A45" s="23">
        <v>1</v>
      </c>
      <c r="B45" s="52" t="s">
        <v>46</v>
      </c>
      <c r="C45" s="102">
        <f t="shared" ref="C45:C59" si="18">SUM(Z45)</f>
        <v>79</v>
      </c>
      <c r="D45" s="103">
        <f t="shared" ref="D45:D59" si="19">SUM(Z45)</f>
        <v>79</v>
      </c>
      <c r="E45" s="53">
        <f t="shared" ref="E45:E59" si="20">D45-Z$5</f>
        <v>7</v>
      </c>
      <c r="F45" s="72">
        <v>5</v>
      </c>
      <c r="G45" s="55">
        <v>5</v>
      </c>
      <c r="H45" s="55">
        <v>4</v>
      </c>
      <c r="I45" s="55">
        <v>4</v>
      </c>
      <c r="J45" s="55">
        <v>4</v>
      </c>
      <c r="K45" s="55">
        <v>6</v>
      </c>
      <c r="L45" s="55">
        <v>4</v>
      </c>
      <c r="M45" s="55">
        <v>3</v>
      </c>
      <c r="N45" s="56">
        <v>5</v>
      </c>
      <c r="O45" s="57">
        <f t="shared" si="15"/>
        <v>40</v>
      </c>
      <c r="P45" s="54">
        <v>4</v>
      </c>
      <c r="Q45" s="55">
        <v>5</v>
      </c>
      <c r="R45" s="55">
        <v>5</v>
      </c>
      <c r="S45" s="55">
        <v>3</v>
      </c>
      <c r="T45" s="55">
        <v>4</v>
      </c>
      <c r="U45" s="55">
        <v>5</v>
      </c>
      <c r="V45" s="55">
        <v>5</v>
      </c>
      <c r="W45" s="55">
        <v>4</v>
      </c>
      <c r="X45" s="56">
        <v>4</v>
      </c>
      <c r="Y45" s="57">
        <f t="shared" si="16"/>
        <v>39</v>
      </c>
      <c r="Z45" s="58">
        <f t="shared" si="17"/>
        <v>79</v>
      </c>
      <c r="AA45" s="59"/>
    </row>
    <row r="46" spans="1:27" ht="19.5" x14ac:dyDescent="0.3">
      <c r="A46" s="23">
        <v>2</v>
      </c>
      <c r="B46" s="33" t="s">
        <v>47</v>
      </c>
      <c r="C46" s="95">
        <f t="shared" si="18"/>
        <v>82</v>
      </c>
      <c r="D46" s="96">
        <f t="shared" si="19"/>
        <v>82</v>
      </c>
      <c r="E46" s="25">
        <f t="shared" si="20"/>
        <v>10</v>
      </c>
      <c r="F46" s="26">
        <v>5</v>
      </c>
      <c r="G46" s="27">
        <v>4</v>
      </c>
      <c r="H46" s="27">
        <v>5</v>
      </c>
      <c r="I46" s="27">
        <v>5</v>
      </c>
      <c r="J46" s="27">
        <v>4</v>
      </c>
      <c r="K46" s="27">
        <v>5</v>
      </c>
      <c r="L46" s="27">
        <v>5</v>
      </c>
      <c r="M46" s="27">
        <v>4</v>
      </c>
      <c r="N46" s="28">
        <v>4</v>
      </c>
      <c r="O46" s="29">
        <f t="shared" si="15"/>
        <v>41</v>
      </c>
      <c r="P46" s="26">
        <v>5</v>
      </c>
      <c r="Q46" s="27">
        <v>5</v>
      </c>
      <c r="R46" s="27">
        <v>4</v>
      </c>
      <c r="S46" s="27">
        <v>3</v>
      </c>
      <c r="T46" s="27">
        <v>4</v>
      </c>
      <c r="U46" s="27">
        <v>6</v>
      </c>
      <c r="V46" s="27">
        <v>5</v>
      </c>
      <c r="W46" s="27">
        <v>4</v>
      </c>
      <c r="X46" s="28">
        <v>5</v>
      </c>
      <c r="Y46" s="29">
        <f t="shared" si="16"/>
        <v>41</v>
      </c>
      <c r="Z46" s="30">
        <f t="shared" si="17"/>
        <v>82</v>
      </c>
      <c r="AA46" s="31"/>
    </row>
    <row r="47" spans="1:27" ht="19.5" x14ac:dyDescent="0.3">
      <c r="A47" s="23">
        <v>3</v>
      </c>
      <c r="B47" s="33" t="s">
        <v>48</v>
      </c>
      <c r="C47" s="95">
        <f t="shared" si="18"/>
        <v>83</v>
      </c>
      <c r="D47" s="96">
        <f t="shared" si="19"/>
        <v>83</v>
      </c>
      <c r="E47" s="25">
        <f t="shared" si="20"/>
        <v>11</v>
      </c>
      <c r="F47" s="26">
        <v>5</v>
      </c>
      <c r="G47" s="27">
        <v>4</v>
      </c>
      <c r="H47" s="27">
        <v>4</v>
      </c>
      <c r="I47" s="27">
        <v>5</v>
      </c>
      <c r="J47" s="27">
        <v>4</v>
      </c>
      <c r="K47" s="27">
        <v>4</v>
      </c>
      <c r="L47" s="27">
        <v>5</v>
      </c>
      <c r="M47" s="27">
        <v>4</v>
      </c>
      <c r="N47" s="28">
        <v>5</v>
      </c>
      <c r="O47" s="29">
        <f t="shared" si="15"/>
        <v>40</v>
      </c>
      <c r="P47" s="26">
        <v>4</v>
      </c>
      <c r="Q47" s="27">
        <v>6</v>
      </c>
      <c r="R47" s="27">
        <v>4</v>
      </c>
      <c r="S47" s="27">
        <v>4</v>
      </c>
      <c r="T47" s="27">
        <v>5</v>
      </c>
      <c r="U47" s="27">
        <v>10</v>
      </c>
      <c r="V47" s="27">
        <v>4</v>
      </c>
      <c r="W47" s="27">
        <v>2</v>
      </c>
      <c r="X47" s="28">
        <v>4</v>
      </c>
      <c r="Y47" s="29">
        <f t="shared" si="16"/>
        <v>43</v>
      </c>
      <c r="Z47" s="30">
        <f t="shared" si="17"/>
        <v>83</v>
      </c>
      <c r="AA47" s="31"/>
    </row>
    <row r="48" spans="1:27" ht="19.5" x14ac:dyDescent="0.3">
      <c r="A48" s="23">
        <v>4</v>
      </c>
      <c r="B48" s="33" t="s">
        <v>49</v>
      </c>
      <c r="C48" s="95">
        <f t="shared" si="18"/>
        <v>89</v>
      </c>
      <c r="D48" s="96">
        <f t="shared" si="19"/>
        <v>89</v>
      </c>
      <c r="E48" s="25">
        <f t="shared" si="20"/>
        <v>17</v>
      </c>
      <c r="F48" s="26">
        <v>7</v>
      </c>
      <c r="G48" s="27">
        <v>6</v>
      </c>
      <c r="H48" s="27">
        <v>8</v>
      </c>
      <c r="I48" s="27">
        <v>4</v>
      </c>
      <c r="J48" s="27">
        <v>4</v>
      </c>
      <c r="K48" s="27">
        <v>5</v>
      </c>
      <c r="L48" s="27">
        <v>5</v>
      </c>
      <c r="M48" s="27">
        <v>4</v>
      </c>
      <c r="N48" s="28">
        <v>5</v>
      </c>
      <c r="O48" s="29">
        <f t="shared" si="15"/>
        <v>48</v>
      </c>
      <c r="P48" s="26">
        <v>4</v>
      </c>
      <c r="Q48" s="27">
        <v>5</v>
      </c>
      <c r="R48" s="27">
        <v>5</v>
      </c>
      <c r="S48" s="27">
        <v>4</v>
      </c>
      <c r="T48" s="27">
        <v>5</v>
      </c>
      <c r="U48" s="27">
        <v>6</v>
      </c>
      <c r="V48" s="27">
        <v>4</v>
      </c>
      <c r="W48" s="27">
        <v>4</v>
      </c>
      <c r="X48" s="28">
        <v>4</v>
      </c>
      <c r="Y48" s="29">
        <f t="shared" si="16"/>
        <v>41</v>
      </c>
      <c r="Z48" s="30">
        <f t="shared" si="17"/>
        <v>89</v>
      </c>
      <c r="AA48" s="31"/>
    </row>
    <row r="49" spans="1:27" ht="19.5" x14ac:dyDescent="0.3">
      <c r="A49" s="23">
        <v>5</v>
      </c>
      <c r="B49" s="73" t="s">
        <v>50</v>
      </c>
      <c r="C49" s="95">
        <f t="shared" si="18"/>
        <v>89</v>
      </c>
      <c r="D49" s="96">
        <f t="shared" si="19"/>
        <v>89</v>
      </c>
      <c r="E49" s="25">
        <f t="shared" si="20"/>
        <v>17</v>
      </c>
      <c r="F49" s="26">
        <v>6</v>
      </c>
      <c r="G49" s="27">
        <v>5</v>
      </c>
      <c r="H49" s="27">
        <v>4</v>
      </c>
      <c r="I49" s="27">
        <v>4</v>
      </c>
      <c r="J49" s="27">
        <v>4</v>
      </c>
      <c r="K49" s="27">
        <v>7</v>
      </c>
      <c r="L49" s="27">
        <v>5</v>
      </c>
      <c r="M49" s="27">
        <v>3</v>
      </c>
      <c r="N49" s="28">
        <v>4</v>
      </c>
      <c r="O49" s="29">
        <f t="shared" si="15"/>
        <v>42</v>
      </c>
      <c r="P49" s="26">
        <v>5</v>
      </c>
      <c r="Q49" s="27">
        <v>5</v>
      </c>
      <c r="R49" s="27">
        <v>5</v>
      </c>
      <c r="S49" s="27">
        <v>5</v>
      </c>
      <c r="T49" s="27">
        <v>7</v>
      </c>
      <c r="U49" s="27">
        <v>6</v>
      </c>
      <c r="V49" s="27">
        <v>4</v>
      </c>
      <c r="W49" s="27">
        <v>3</v>
      </c>
      <c r="X49" s="28">
        <v>7</v>
      </c>
      <c r="Y49" s="29">
        <f t="shared" si="16"/>
        <v>47</v>
      </c>
      <c r="Z49" s="30">
        <f t="shared" si="17"/>
        <v>89</v>
      </c>
      <c r="AA49" s="31"/>
    </row>
    <row r="50" spans="1:27" ht="19.5" x14ac:dyDescent="0.3">
      <c r="A50" s="23">
        <v>6</v>
      </c>
      <c r="B50" s="73" t="s">
        <v>51</v>
      </c>
      <c r="C50" s="95">
        <f t="shared" si="18"/>
        <v>90</v>
      </c>
      <c r="D50" s="96">
        <f t="shared" si="19"/>
        <v>90</v>
      </c>
      <c r="E50" s="25">
        <f t="shared" si="20"/>
        <v>18</v>
      </c>
      <c r="F50" s="26">
        <v>6</v>
      </c>
      <c r="G50" s="27">
        <v>5</v>
      </c>
      <c r="H50" s="27">
        <v>5</v>
      </c>
      <c r="I50" s="27">
        <v>6</v>
      </c>
      <c r="J50" s="27">
        <v>4</v>
      </c>
      <c r="K50" s="27">
        <v>5</v>
      </c>
      <c r="L50" s="27">
        <v>6</v>
      </c>
      <c r="M50" s="27">
        <v>4</v>
      </c>
      <c r="N50" s="28">
        <v>5</v>
      </c>
      <c r="O50" s="29">
        <f t="shared" si="15"/>
        <v>46</v>
      </c>
      <c r="P50" s="26">
        <v>4</v>
      </c>
      <c r="Q50" s="27">
        <v>7</v>
      </c>
      <c r="R50" s="27">
        <v>5</v>
      </c>
      <c r="S50" s="27">
        <v>4</v>
      </c>
      <c r="T50" s="27">
        <v>5</v>
      </c>
      <c r="U50" s="27">
        <v>6</v>
      </c>
      <c r="V50" s="27">
        <v>5</v>
      </c>
      <c r="W50" s="27">
        <v>3</v>
      </c>
      <c r="X50" s="28">
        <v>5</v>
      </c>
      <c r="Y50" s="29">
        <f t="shared" si="16"/>
        <v>44</v>
      </c>
      <c r="Z50" s="30">
        <f t="shared" si="17"/>
        <v>90</v>
      </c>
      <c r="AA50" s="31"/>
    </row>
    <row r="51" spans="1:27" ht="19.5" x14ac:dyDescent="0.3">
      <c r="A51" s="23">
        <v>7</v>
      </c>
      <c r="B51" s="33" t="s">
        <v>52</v>
      </c>
      <c r="C51" s="95">
        <f t="shared" si="18"/>
        <v>91</v>
      </c>
      <c r="D51" s="96">
        <f t="shared" si="19"/>
        <v>91</v>
      </c>
      <c r="E51" s="25">
        <f t="shared" si="20"/>
        <v>19</v>
      </c>
      <c r="F51" s="26">
        <v>6</v>
      </c>
      <c r="G51" s="27">
        <v>5</v>
      </c>
      <c r="H51" s="27">
        <v>6</v>
      </c>
      <c r="I51" s="27">
        <v>5</v>
      </c>
      <c r="J51" s="27">
        <v>4</v>
      </c>
      <c r="K51" s="27">
        <v>6</v>
      </c>
      <c r="L51" s="27">
        <v>5</v>
      </c>
      <c r="M51" s="27">
        <v>3</v>
      </c>
      <c r="N51" s="28">
        <v>7</v>
      </c>
      <c r="O51" s="29">
        <f t="shared" si="15"/>
        <v>47</v>
      </c>
      <c r="P51" s="26">
        <v>5</v>
      </c>
      <c r="Q51" s="27">
        <v>8</v>
      </c>
      <c r="R51" s="27">
        <v>4</v>
      </c>
      <c r="S51" s="27">
        <v>4</v>
      </c>
      <c r="T51" s="27">
        <v>6</v>
      </c>
      <c r="U51" s="27">
        <v>5</v>
      </c>
      <c r="V51" s="27">
        <v>4</v>
      </c>
      <c r="W51" s="27">
        <v>4</v>
      </c>
      <c r="X51" s="28">
        <v>4</v>
      </c>
      <c r="Y51" s="29">
        <f t="shared" si="16"/>
        <v>44</v>
      </c>
      <c r="Z51" s="30">
        <f t="shared" si="17"/>
        <v>91</v>
      </c>
      <c r="AA51" s="31"/>
    </row>
    <row r="52" spans="1:27" ht="19.5" x14ac:dyDescent="0.3">
      <c r="A52" s="23">
        <v>8</v>
      </c>
      <c r="B52" s="33" t="s">
        <v>53</v>
      </c>
      <c r="C52" s="95">
        <f t="shared" si="18"/>
        <v>94</v>
      </c>
      <c r="D52" s="96">
        <f t="shared" si="19"/>
        <v>94</v>
      </c>
      <c r="E52" s="25">
        <f t="shared" si="20"/>
        <v>22</v>
      </c>
      <c r="F52" s="26">
        <v>7</v>
      </c>
      <c r="G52" s="27">
        <v>7</v>
      </c>
      <c r="H52" s="27">
        <v>6</v>
      </c>
      <c r="I52" s="27">
        <v>5</v>
      </c>
      <c r="J52" s="27">
        <v>3</v>
      </c>
      <c r="K52" s="27">
        <v>6</v>
      </c>
      <c r="L52" s="27">
        <v>5</v>
      </c>
      <c r="M52" s="27">
        <v>4</v>
      </c>
      <c r="N52" s="45">
        <v>6</v>
      </c>
      <c r="O52" s="29">
        <f t="shared" si="15"/>
        <v>49</v>
      </c>
      <c r="P52" s="26">
        <v>5</v>
      </c>
      <c r="Q52" s="27">
        <v>6</v>
      </c>
      <c r="R52" s="27">
        <v>5</v>
      </c>
      <c r="S52" s="27">
        <v>5</v>
      </c>
      <c r="T52" s="27">
        <v>6</v>
      </c>
      <c r="U52" s="27">
        <v>5</v>
      </c>
      <c r="V52" s="27">
        <v>4</v>
      </c>
      <c r="W52" s="27">
        <v>4</v>
      </c>
      <c r="X52" s="28">
        <v>5</v>
      </c>
      <c r="Y52" s="29">
        <f t="shared" si="16"/>
        <v>45</v>
      </c>
      <c r="Z52" s="30">
        <f t="shared" si="17"/>
        <v>94</v>
      </c>
      <c r="AA52" s="31"/>
    </row>
    <row r="53" spans="1:27" ht="19.5" x14ac:dyDescent="0.3">
      <c r="A53" s="23">
        <v>9</v>
      </c>
      <c r="B53" s="33" t="s">
        <v>54</v>
      </c>
      <c r="C53" s="95">
        <f t="shared" si="18"/>
        <v>94</v>
      </c>
      <c r="D53" s="96">
        <f t="shared" si="19"/>
        <v>94</v>
      </c>
      <c r="E53" s="25">
        <f t="shared" si="20"/>
        <v>22</v>
      </c>
      <c r="F53" s="26">
        <v>6</v>
      </c>
      <c r="G53" s="27">
        <v>5</v>
      </c>
      <c r="H53" s="27">
        <v>7</v>
      </c>
      <c r="I53" s="27">
        <v>5</v>
      </c>
      <c r="J53" s="27">
        <v>2</v>
      </c>
      <c r="K53" s="27">
        <v>6</v>
      </c>
      <c r="L53" s="27">
        <v>6</v>
      </c>
      <c r="M53" s="27">
        <v>5</v>
      </c>
      <c r="N53" s="28">
        <v>6</v>
      </c>
      <c r="O53" s="29">
        <f t="shared" si="15"/>
        <v>48</v>
      </c>
      <c r="P53" s="26">
        <v>6</v>
      </c>
      <c r="Q53" s="27">
        <v>6</v>
      </c>
      <c r="R53" s="27">
        <v>4</v>
      </c>
      <c r="S53" s="27">
        <v>2</v>
      </c>
      <c r="T53" s="27">
        <v>5</v>
      </c>
      <c r="U53" s="27">
        <v>7</v>
      </c>
      <c r="V53" s="27">
        <v>7</v>
      </c>
      <c r="W53" s="27">
        <v>4</v>
      </c>
      <c r="X53" s="28">
        <v>5</v>
      </c>
      <c r="Y53" s="29">
        <f t="shared" si="16"/>
        <v>46</v>
      </c>
      <c r="Z53" s="30">
        <f t="shared" si="17"/>
        <v>94</v>
      </c>
      <c r="AA53" s="31"/>
    </row>
    <row r="54" spans="1:27" ht="19.5" x14ac:dyDescent="0.3">
      <c r="A54" s="23">
        <v>10</v>
      </c>
      <c r="B54" s="73" t="s">
        <v>55</v>
      </c>
      <c r="C54" s="95">
        <f t="shared" si="18"/>
        <v>96</v>
      </c>
      <c r="D54" s="96">
        <f t="shared" si="19"/>
        <v>96</v>
      </c>
      <c r="E54" s="25">
        <f t="shared" si="20"/>
        <v>24</v>
      </c>
      <c r="F54" s="26">
        <v>7</v>
      </c>
      <c r="G54" s="27">
        <v>5</v>
      </c>
      <c r="H54" s="27">
        <v>6</v>
      </c>
      <c r="I54" s="27">
        <v>6</v>
      </c>
      <c r="J54" s="27">
        <v>4</v>
      </c>
      <c r="K54" s="27">
        <v>6</v>
      </c>
      <c r="L54" s="27">
        <v>6</v>
      </c>
      <c r="M54" s="27">
        <v>5</v>
      </c>
      <c r="N54" s="28">
        <v>6</v>
      </c>
      <c r="O54" s="29">
        <f t="shared" si="15"/>
        <v>51</v>
      </c>
      <c r="P54" s="26">
        <v>5</v>
      </c>
      <c r="Q54" s="27">
        <v>6</v>
      </c>
      <c r="R54" s="27">
        <v>6</v>
      </c>
      <c r="S54" s="27">
        <v>4</v>
      </c>
      <c r="T54" s="27">
        <v>5</v>
      </c>
      <c r="U54" s="27">
        <v>6</v>
      </c>
      <c r="V54" s="27">
        <v>4</v>
      </c>
      <c r="W54" s="27">
        <v>4</v>
      </c>
      <c r="X54" s="28">
        <v>5</v>
      </c>
      <c r="Y54" s="29">
        <f t="shared" si="16"/>
        <v>45</v>
      </c>
      <c r="Z54" s="30">
        <f t="shared" si="17"/>
        <v>96</v>
      </c>
      <c r="AA54" s="31"/>
    </row>
    <row r="55" spans="1:27" ht="19.5" x14ac:dyDescent="0.3">
      <c r="A55" s="23">
        <v>11</v>
      </c>
      <c r="B55" s="33" t="s">
        <v>56</v>
      </c>
      <c r="C55" s="95">
        <f t="shared" si="18"/>
        <v>99</v>
      </c>
      <c r="D55" s="96">
        <f t="shared" si="19"/>
        <v>99</v>
      </c>
      <c r="E55" s="25">
        <f t="shared" si="20"/>
        <v>27</v>
      </c>
      <c r="F55" s="26">
        <v>6</v>
      </c>
      <c r="G55" s="27">
        <v>5</v>
      </c>
      <c r="H55" s="27">
        <v>5</v>
      </c>
      <c r="I55" s="27">
        <v>6</v>
      </c>
      <c r="J55" s="27">
        <v>5</v>
      </c>
      <c r="K55" s="27">
        <v>6</v>
      </c>
      <c r="L55" s="27">
        <v>5</v>
      </c>
      <c r="M55" s="27">
        <v>4</v>
      </c>
      <c r="N55" s="74">
        <v>5</v>
      </c>
      <c r="O55" s="29">
        <f t="shared" si="15"/>
        <v>47</v>
      </c>
      <c r="P55" s="26">
        <v>7</v>
      </c>
      <c r="Q55" s="27">
        <v>6</v>
      </c>
      <c r="R55" s="27">
        <v>6</v>
      </c>
      <c r="S55" s="27">
        <v>5</v>
      </c>
      <c r="T55" s="27">
        <v>6</v>
      </c>
      <c r="U55" s="27">
        <v>6</v>
      </c>
      <c r="V55" s="27">
        <v>5</v>
      </c>
      <c r="W55" s="27">
        <v>5</v>
      </c>
      <c r="X55" s="28">
        <v>6</v>
      </c>
      <c r="Y55" s="29">
        <f t="shared" si="16"/>
        <v>52</v>
      </c>
      <c r="Z55" s="30">
        <f t="shared" si="17"/>
        <v>99</v>
      </c>
      <c r="AA55" s="31"/>
    </row>
    <row r="56" spans="1:27" ht="19.5" x14ac:dyDescent="0.3">
      <c r="A56" s="23">
        <v>12</v>
      </c>
      <c r="B56" s="33" t="s">
        <v>57</v>
      </c>
      <c r="C56" s="95">
        <f t="shared" si="18"/>
        <v>100</v>
      </c>
      <c r="D56" s="96">
        <f t="shared" si="19"/>
        <v>100</v>
      </c>
      <c r="E56" s="25">
        <f t="shared" si="20"/>
        <v>28</v>
      </c>
      <c r="F56" s="26">
        <v>6</v>
      </c>
      <c r="G56" s="27">
        <v>6</v>
      </c>
      <c r="H56" s="27">
        <v>7</v>
      </c>
      <c r="I56" s="27">
        <v>6</v>
      </c>
      <c r="J56" s="27">
        <v>4</v>
      </c>
      <c r="K56" s="27">
        <v>6</v>
      </c>
      <c r="L56" s="27">
        <v>5</v>
      </c>
      <c r="M56" s="27">
        <v>6</v>
      </c>
      <c r="N56" s="28">
        <v>6</v>
      </c>
      <c r="O56" s="29">
        <f t="shared" si="15"/>
        <v>52</v>
      </c>
      <c r="P56" s="26">
        <v>5</v>
      </c>
      <c r="Q56" s="27">
        <v>6</v>
      </c>
      <c r="R56" s="27">
        <v>5</v>
      </c>
      <c r="S56" s="27">
        <v>5</v>
      </c>
      <c r="T56" s="27">
        <v>6</v>
      </c>
      <c r="U56" s="27">
        <v>6</v>
      </c>
      <c r="V56" s="27">
        <v>5</v>
      </c>
      <c r="W56" s="27">
        <v>4</v>
      </c>
      <c r="X56" s="28">
        <v>6</v>
      </c>
      <c r="Y56" s="29">
        <f t="shared" si="16"/>
        <v>48</v>
      </c>
      <c r="Z56" s="30">
        <f t="shared" si="17"/>
        <v>100</v>
      </c>
      <c r="AA56" s="31"/>
    </row>
    <row r="57" spans="1:27" ht="19.5" x14ac:dyDescent="0.3">
      <c r="A57" s="23">
        <v>13</v>
      </c>
      <c r="B57" s="33" t="s">
        <v>58</v>
      </c>
      <c r="C57" s="95">
        <f t="shared" si="18"/>
        <v>105</v>
      </c>
      <c r="D57" s="96">
        <f t="shared" si="19"/>
        <v>105</v>
      </c>
      <c r="E57" s="25">
        <f t="shared" si="20"/>
        <v>33</v>
      </c>
      <c r="F57" s="26">
        <v>8</v>
      </c>
      <c r="G57" s="27">
        <v>8</v>
      </c>
      <c r="H57" s="27">
        <v>6</v>
      </c>
      <c r="I57" s="27">
        <v>6</v>
      </c>
      <c r="J57" s="27">
        <v>5</v>
      </c>
      <c r="K57" s="27">
        <v>7</v>
      </c>
      <c r="L57" s="27">
        <v>6</v>
      </c>
      <c r="M57" s="27">
        <v>4</v>
      </c>
      <c r="N57" s="28">
        <v>6</v>
      </c>
      <c r="O57" s="29">
        <f t="shared" si="15"/>
        <v>56</v>
      </c>
      <c r="P57" s="26">
        <v>5</v>
      </c>
      <c r="Q57" s="27">
        <v>7</v>
      </c>
      <c r="R57" s="27">
        <v>5</v>
      </c>
      <c r="S57" s="27">
        <v>6</v>
      </c>
      <c r="T57" s="27">
        <v>5</v>
      </c>
      <c r="U57" s="27">
        <v>7</v>
      </c>
      <c r="V57" s="27">
        <v>5</v>
      </c>
      <c r="W57" s="27">
        <v>4</v>
      </c>
      <c r="X57" s="28">
        <v>5</v>
      </c>
      <c r="Y57" s="29">
        <f t="shared" si="16"/>
        <v>49</v>
      </c>
      <c r="Z57" s="30">
        <f t="shared" si="17"/>
        <v>105</v>
      </c>
      <c r="AA57" s="31"/>
    </row>
    <row r="58" spans="1:27" ht="19.5" x14ac:dyDescent="0.3">
      <c r="A58" s="23">
        <v>14</v>
      </c>
      <c r="B58" s="33" t="s">
        <v>59</v>
      </c>
      <c r="C58" s="95">
        <f t="shared" si="18"/>
        <v>105</v>
      </c>
      <c r="D58" s="96">
        <f t="shared" si="19"/>
        <v>105</v>
      </c>
      <c r="E58" s="25">
        <f t="shared" si="20"/>
        <v>33</v>
      </c>
      <c r="F58" s="26">
        <v>8</v>
      </c>
      <c r="G58" s="27">
        <v>7</v>
      </c>
      <c r="H58" s="27">
        <v>5</v>
      </c>
      <c r="I58" s="27">
        <v>8</v>
      </c>
      <c r="J58" s="27">
        <v>3</v>
      </c>
      <c r="K58" s="27">
        <v>6</v>
      </c>
      <c r="L58" s="27">
        <v>7</v>
      </c>
      <c r="M58" s="27">
        <v>6</v>
      </c>
      <c r="N58" s="28">
        <v>5</v>
      </c>
      <c r="O58" s="29">
        <f t="shared" si="15"/>
        <v>55</v>
      </c>
      <c r="P58" s="26">
        <v>6</v>
      </c>
      <c r="Q58" s="27">
        <v>6</v>
      </c>
      <c r="R58" s="27">
        <v>6</v>
      </c>
      <c r="S58" s="27">
        <v>4</v>
      </c>
      <c r="T58" s="27">
        <v>6</v>
      </c>
      <c r="U58" s="27">
        <v>5</v>
      </c>
      <c r="V58" s="27">
        <v>8</v>
      </c>
      <c r="W58" s="27">
        <v>3</v>
      </c>
      <c r="X58" s="28">
        <v>6</v>
      </c>
      <c r="Y58" s="29">
        <f t="shared" si="16"/>
        <v>50</v>
      </c>
      <c r="Z58" s="30">
        <f t="shared" si="17"/>
        <v>105</v>
      </c>
      <c r="AA58" s="31"/>
    </row>
    <row r="59" spans="1:27" ht="19.5" x14ac:dyDescent="0.3">
      <c r="A59" s="23">
        <v>15</v>
      </c>
      <c r="B59" s="33" t="s">
        <v>60</v>
      </c>
      <c r="C59" s="95">
        <f t="shared" si="18"/>
        <v>122</v>
      </c>
      <c r="D59" s="96">
        <f t="shared" si="19"/>
        <v>122</v>
      </c>
      <c r="E59" s="25">
        <f t="shared" si="20"/>
        <v>50</v>
      </c>
      <c r="F59" s="26">
        <v>10</v>
      </c>
      <c r="G59" s="27">
        <v>8</v>
      </c>
      <c r="H59" s="27">
        <v>5</v>
      </c>
      <c r="I59" s="27">
        <v>6</v>
      </c>
      <c r="J59" s="27">
        <v>4</v>
      </c>
      <c r="K59" s="27">
        <v>8</v>
      </c>
      <c r="L59" s="27">
        <v>8</v>
      </c>
      <c r="M59" s="27">
        <v>5</v>
      </c>
      <c r="N59" s="28">
        <v>6</v>
      </c>
      <c r="O59" s="29">
        <f t="shared" si="15"/>
        <v>60</v>
      </c>
      <c r="P59" s="26">
        <v>8</v>
      </c>
      <c r="Q59" s="27">
        <v>9</v>
      </c>
      <c r="R59" s="27">
        <v>6</v>
      </c>
      <c r="S59" s="27">
        <v>6</v>
      </c>
      <c r="T59" s="27">
        <v>8</v>
      </c>
      <c r="U59" s="27">
        <v>10</v>
      </c>
      <c r="V59" s="27">
        <v>5</v>
      </c>
      <c r="W59" s="27">
        <v>4</v>
      </c>
      <c r="X59" s="28">
        <v>6</v>
      </c>
      <c r="Y59" s="29">
        <f t="shared" si="16"/>
        <v>62</v>
      </c>
      <c r="Z59" s="30">
        <f t="shared" si="17"/>
        <v>122</v>
      </c>
      <c r="AA59" s="31"/>
    </row>
    <row r="60" spans="1:27" ht="20" thickBot="1" x14ac:dyDescent="0.35">
      <c r="A60" s="34" t="s">
        <v>28</v>
      </c>
      <c r="B60" s="60" t="s">
        <v>61</v>
      </c>
      <c r="C60" s="97"/>
      <c r="D60" s="98"/>
      <c r="E60" s="61"/>
      <c r="F60" s="37"/>
      <c r="G60" s="38"/>
      <c r="H60" s="38"/>
      <c r="I60" s="38"/>
      <c r="J60" s="38"/>
      <c r="K60" s="38"/>
      <c r="L60" s="38"/>
      <c r="M60" s="38"/>
      <c r="N60" s="39"/>
      <c r="O60" s="40">
        <f t="shared" si="15"/>
        <v>0</v>
      </c>
      <c r="P60" s="37"/>
      <c r="Q60" s="38"/>
      <c r="R60" s="38"/>
      <c r="S60" s="38"/>
      <c r="T60" s="38"/>
      <c r="U60" s="38"/>
      <c r="V60" s="38"/>
      <c r="W60" s="38"/>
      <c r="X60" s="39"/>
      <c r="Y60" s="40">
        <f t="shared" si="16"/>
        <v>0</v>
      </c>
      <c r="Z60" s="41">
        <f t="shared" si="17"/>
        <v>0</v>
      </c>
      <c r="AA60" s="42"/>
    </row>
    <row r="61" spans="1:27" ht="25.5" thickTop="1" x14ac:dyDescent="0.45">
      <c r="A61" s="45"/>
      <c r="B61" s="70"/>
      <c r="C61" s="104"/>
      <c r="D61" s="105"/>
      <c r="E61" s="71"/>
      <c r="F61" s="45"/>
      <c r="G61" s="45"/>
      <c r="H61" s="45"/>
      <c r="I61" s="45"/>
      <c r="J61" s="45"/>
      <c r="K61" s="45"/>
      <c r="L61" s="45"/>
      <c r="M61" s="45"/>
      <c r="N61" s="45"/>
      <c r="O61" s="47"/>
      <c r="P61" s="45"/>
      <c r="Q61" s="45"/>
      <c r="R61" s="45"/>
      <c r="S61" s="45"/>
      <c r="T61" s="45"/>
      <c r="U61" s="75"/>
      <c r="V61" s="76"/>
      <c r="W61" s="76"/>
      <c r="X61" s="45"/>
      <c r="Y61" s="47"/>
      <c r="Z61" s="45"/>
      <c r="AA61" s="48"/>
    </row>
    <row r="62" spans="1:27" ht="20" thickBot="1" x14ac:dyDescent="0.35">
      <c r="B62" s="235" t="s">
        <v>62</v>
      </c>
      <c r="C62" s="235"/>
      <c r="D62" s="106" t="s">
        <v>1</v>
      </c>
      <c r="E62" s="71"/>
      <c r="F62" s="45"/>
      <c r="G62" s="45"/>
      <c r="H62" s="45"/>
      <c r="I62" s="45"/>
      <c r="J62" s="45"/>
      <c r="K62" s="45"/>
      <c r="L62" s="45"/>
      <c r="M62" s="45"/>
      <c r="N62" s="45"/>
      <c r="O62" s="47"/>
      <c r="P62" s="45"/>
      <c r="Q62" s="45"/>
      <c r="R62" s="45"/>
      <c r="Y62" s="47"/>
      <c r="Z62" s="45"/>
      <c r="AA62" s="48"/>
    </row>
    <row r="63" spans="1:27" ht="18" thickTop="1" thickBot="1" x14ac:dyDescent="0.45">
      <c r="A63" s="232" t="s">
        <v>3</v>
      </c>
      <c r="B63" s="233"/>
      <c r="C63" s="233"/>
      <c r="D63" s="234"/>
      <c r="E63" s="6" t="s">
        <v>4</v>
      </c>
      <c r="F63" s="7">
        <v>1</v>
      </c>
      <c r="G63" s="8">
        <v>2</v>
      </c>
      <c r="H63" s="8">
        <v>3</v>
      </c>
      <c r="I63" s="8">
        <v>4</v>
      </c>
      <c r="J63" s="8">
        <v>5</v>
      </c>
      <c r="K63" s="8">
        <v>6</v>
      </c>
      <c r="L63" s="8">
        <v>7</v>
      </c>
      <c r="M63" s="8">
        <v>8</v>
      </c>
      <c r="N63" s="9">
        <v>9</v>
      </c>
      <c r="O63" s="10" t="s">
        <v>5</v>
      </c>
      <c r="P63" s="7">
        <v>10</v>
      </c>
      <c r="Q63" s="8">
        <v>11</v>
      </c>
      <c r="R63" s="8">
        <v>12</v>
      </c>
      <c r="S63" s="8">
        <v>13</v>
      </c>
      <c r="T63" s="8">
        <v>14</v>
      </c>
      <c r="U63" s="8">
        <v>15</v>
      </c>
      <c r="V63" s="8">
        <v>16</v>
      </c>
      <c r="W63" s="8">
        <v>17</v>
      </c>
      <c r="X63" s="9">
        <v>18</v>
      </c>
      <c r="Y63" s="11" t="s">
        <v>6</v>
      </c>
      <c r="Z63" s="12" t="s">
        <v>7</v>
      </c>
      <c r="AA63" s="13" t="s">
        <v>8</v>
      </c>
    </row>
    <row r="64" spans="1:27" ht="18" thickTop="1" thickBot="1" x14ac:dyDescent="0.45">
      <c r="A64" s="77" t="s">
        <v>9</v>
      </c>
      <c r="B64" s="15" t="s">
        <v>10</v>
      </c>
      <c r="C64" s="107" t="s">
        <v>11</v>
      </c>
      <c r="D64" s="108" t="s">
        <v>12</v>
      </c>
      <c r="E64" s="78" t="s">
        <v>13</v>
      </c>
      <c r="F64" s="17">
        <v>5</v>
      </c>
      <c r="G64" s="18">
        <v>4</v>
      </c>
      <c r="H64" s="18">
        <v>4</v>
      </c>
      <c r="I64" s="18">
        <v>4</v>
      </c>
      <c r="J64" s="18">
        <v>3</v>
      </c>
      <c r="K64" s="18">
        <v>5</v>
      </c>
      <c r="L64" s="18">
        <v>4</v>
      </c>
      <c r="M64" s="18">
        <v>3</v>
      </c>
      <c r="N64" s="19">
        <v>4</v>
      </c>
      <c r="O64" s="20">
        <f t="shared" ref="O64:O72" si="21">SUM(F64:N64)</f>
        <v>36</v>
      </c>
      <c r="P64" s="17">
        <v>4</v>
      </c>
      <c r="Q64" s="18">
        <v>5</v>
      </c>
      <c r="R64" s="18">
        <v>4</v>
      </c>
      <c r="S64" s="18">
        <v>3</v>
      </c>
      <c r="T64" s="18">
        <v>4</v>
      </c>
      <c r="U64" s="18">
        <v>5</v>
      </c>
      <c r="V64" s="18">
        <v>4</v>
      </c>
      <c r="W64" s="18">
        <v>3</v>
      </c>
      <c r="X64" s="19">
        <v>4</v>
      </c>
      <c r="Y64" s="20">
        <f t="shared" ref="Y64:Y72" si="22">SUM(P64:X64)</f>
        <v>36</v>
      </c>
      <c r="Z64" s="21">
        <f t="shared" ref="Z64:Z72" si="23">SUM(O64,Y64)</f>
        <v>72</v>
      </c>
      <c r="AA64" s="79" t="s">
        <v>14</v>
      </c>
    </row>
    <row r="65" spans="1:27" ht="20" thickTop="1" x14ac:dyDescent="0.3">
      <c r="A65" s="23">
        <v>1</v>
      </c>
      <c r="B65" s="52" t="s">
        <v>63</v>
      </c>
      <c r="C65" s="102">
        <f t="shared" ref="C65:C72" si="24">SUM(Z65)</f>
        <v>85</v>
      </c>
      <c r="D65" s="103">
        <f t="shared" ref="D65:D72" si="25">SUM(Z65)</f>
        <v>85</v>
      </c>
      <c r="E65" s="53">
        <f t="shared" ref="E65:E72" si="26">D65-Z$5</f>
        <v>13</v>
      </c>
      <c r="F65" s="26">
        <v>5</v>
      </c>
      <c r="G65" s="27">
        <v>4</v>
      </c>
      <c r="H65" s="27">
        <v>5</v>
      </c>
      <c r="I65" s="27">
        <v>5</v>
      </c>
      <c r="J65" s="27">
        <v>3</v>
      </c>
      <c r="K65" s="27">
        <v>6</v>
      </c>
      <c r="L65" s="27">
        <v>6</v>
      </c>
      <c r="M65" s="27">
        <v>3</v>
      </c>
      <c r="N65" s="28">
        <v>6</v>
      </c>
      <c r="O65" s="29">
        <f t="shared" si="21"/>
        <v>43</v>
      </c>
      <c r="P65" s="26">
        <v>5</v>
      </c>
      <c r="Q65" s="27">
        <v>7</v>
      </c>
      <c r="R65" s="27">
        <v>5</v>
      </c>
      <c r="S65" s="27">
        <v>3</v>
      </c>
      <c r="T65" s="27">
        <v>4</v>
      </c>
      <c r="U65" s="27">
        <v>6</v>
      </c>
      <c r="V65" s="27">
        <v>4</v>
      </c>
      <c r="W65" s="27">
        <v>2</v>
      </c>
      <c r="X65" s="28">
        <v>6</v>
      </c>
      <c r="Y65" s="29">
        <f t="shared" si="22"/>
        <v>42</v>
      </c>
      <c r="Z65" s="30">
        <f t="shared" si="23"/>
        <v>85</v>
      </c>
      <c r="AA65" s="31"/>
    </row>
    <row r="66" spans="1:27" ht="19.5" x14ac:dyDescent="0.3">
      <c r="A66" s="23">
        <v>2</v>
      </c>
      <c r="B66" s="33" t="s">
        <v>64</v>
      </c>
      <c r="C66" s="95">
        <f t="shared" si="24"/>
        <v>94</v>
      </c>
      <c r="D66" s="96">
        <f t="shared" si="25"/>
        <v>94</v>
      </c>
      <c r="E66" s="25">
        <f t="shared" si="26"/>
        <v>22</v>
      </c>
      <c r="F66" s="26">
        <v>6</v>
      </c>
      <c r="G66" s="27">
        <v>4</v>
      </c>
      <c r="H66" s="27">
        <v>5</v>
      </c>
      <c r="I66" s="27">
        <v>5</v>
      </c>
      <c r="J66" s="27">
        <v>3</v>
      </c>
      <c r="K66" s="27">
        <v>5</v>
      </c>
      <c r="L66" s="27">
        <v>8</v>
      </c>
      <c r="M66" s="27">
        <v>5</v>
      </c>
      <c r="N66" s="28">
        <v>5</v>
      </c>
      <c r="O66" s="29">
        <f t="shared" si="21"/>
        <v>46</v>
      </c>
      <c r="P66" s="26">
        <v>8</v>
      </c>
      <c r="Q66" s="27">
        <v>6</v>
      </c>
      <c r="R66" s="27">
        <v>6</v>
      </c>
      <c r="S66" s="27">
        <v>4</v>
      </c>
      <c r="T66" s="27">
        <v>6</v>
      </c>
      <c r="U66" s="27">
        <v>5</v>
      </c>
      <c r="V66" s="27">
        <v>5</v>
      </c>
      <c r="W66" s="27">
        <v>3</v>
      </c>
      <c r="X66" s="28">
        <v>5</v>
      </c>
      <c r="Y66" s="29">
        <f t="shared" si="22"/>
        <v>48</v>
      </c>
      <c r="Z66" s="30">
        <f t="shared" si="23"/>
        <v>94</v>
      </c>
      <c r="AA66" s="31"/>
    </row>
    <row r="67" spans="1:27" ht="19.5" x14ac:dyDescent="0.3">
      <c r="A67" s="23">
        <v>3</v>
      </c>
      <c r="B67" s="33" t="s">
        <v>65</v>
      </c>
      <c r="C67" s="95">
        <f t="shared" si="24"/>
        <v>97</v>
      </c>
      <c r="D67" s="96">
        <f t="shared" si="25"/>
        <v>97</v>
      </c>
      <c r="E67" s="25">
        <f t="shared" si="26"/>
        <v>25</v>
      </c>
      <c r="F67" s="26">
        <v>6</v>
      </c>
      <c r="G67" s="27">
        <v>6</v>
      </c>
      <c r="H67" s="27">
        <v>6</v>
      </c>
      <c r="I67" s="27">
        <v>6</v>
      </c>
      <c r="J67" s="27">
        <v>5</v>
      </c>
      <c r="K67" s="27">
        <v>6</v>
      </c>
      <c r="L67" s="27">
        <v>7</v>
      </c>
      <c r="M67" s="27">
        <v>3</v>
      </c>
      <c r="N67" s="28">
        <v>5</v>
      </c>
      <c r="O67" s="29">
        <f t="shared" si="21"/>
        <v>50</v>
      </c>
      <c r="P67" s="26">
        <v>6</v>
      </c>
      <c r="Q67" s="27">
        <v>6</v>
      </c>
      <c r="R67" s="27">
        <v>6</v>
      </c>
      <c r="S67" s="27">
        <v>4</v>
      </c>
      <c r="T67" s="27">
        <v>6</v>
      </c>
      <c r="U67" s="27">
        <v>6</v>
      </c>
      <c r="V67" s="27">
        <v>5</v>
      </c>
      <c r="W67" s="27">
        <v>3</v>
      </c>
      <c r="X67" s="28">
        <v>5</v>
      </c>
      <c r="Y67" s="29">
        <f t="shared" si="22"/>
        <v>47</v>
      </c>
      <c r="Z67" s="30">
        <f t="shared" si="23"/>
        <v>97</v>
      </c>
      <c r="AA67" s="31"/>
    </row>
    <row r="68" spans="1:27" ht="19.5" x14ac:dyDescent="0.3">
      <c r="A68" s="23">
        <v>4</v>
      </c>
      <c r="B68" s="33" t="s">
        <v>66</v>
      </c>
      <c r="C68" s="95">
        <f t="shared" si="24"/>
        <v>102</v>
      </c>
      <c r="D68" s="96">
        <f t="shared" si="25"/>
        <v>102</v>
      </c>
      <c r="E68" s="25">
        <f t="shared" si="26"/>
        <v>30</v>
      </c>
      <c r="F68" s="26">
        <v>6</v>
      </c>
      <c r="G68" s="27">
        <v>6</v>
      </c>
      <c r="H68" s="27">
        <v>6</v>
      </c>
      <c r="I68" s="27">
        <v>6</v>
      </c>
      <c r="J68" s="27">
        <v>6</v>
      </c>
      <c r="K68" s="27">
        <v>6</v>
      </c>
      <c r="L68" s="27">
        <v>7</v>
      </c>
      <c r="M68" s="27">
        <v>4</v>
      </c>
      <c r="N68" s="28">
        <v>7</v>
      </c>
      <c r="O68" s="29">
        <f t="shared" si="21"/>
        <v>54</v>
      </c>
      <c r="P68" s="26">
        <v>6</v>
      </c>
      <c r="Q68" s="27">
        <v>7</v>
      </c>
      <c r="R68" s="27">
        <v>5</v>
      </c>
      <c r="S68" s="27">
        <v>4</v>
      </c>
      <c r="T68" s="27">
        <v>4</v>
      </c>
      <c r="U68" s="27">
        <v>10</v>
      </c>
      <c r="V68" s="27">
        <v>4</v>
      </c>
      <c r="W68" s="27">
        <v>3</v>
      </c>
      <c r="X68" s="28">
        <v>5</v>
      </c>
      <c r="Y68" s="29">
        <f t="shared" si="22"/>
        <v>48</v>
      </c>
      <c r="Z68" s="30">
        <f t="shared" si="23"/>
        <v>102</v>
      </c>
      <c r="AA68" s="31"/>
    </row>
    <row r="69" spans="1:27" ht="19.5" x14ac:dyDescent="0.3">
      <c r="A69" s="23">
        <v>5</v>
      </c>
      <c r="B69" s="33" t="s">
        <v>67</v>
      </c>
      <c r="C69" s="95">
        <f t="shared" si="24"/>
        <v>102</v>
      </c>
      <c r="D69" s="96">
        <f t="shared" si="25"/>
        <v>102</v>
      </c>
      <c r="E69" s="25">
        <f t="shared" si="26"/>
        <v>30</v>
      </c>
      <c r="F69" s="26">
        <v>7</v>
      </c>
      <c r="G69" s="27">
        <v>5</v>
      </c>
      <c r="H69" s="27">
        <v>6</v>
      </c>
      <c r="I69" s="27">
        <v>5</v>
      </c>
      <c r="J69" s="27">
        <v>6</v>
      </c>
      <c r="K69" s="27">
        <v>5</v>
      </c>
      <c r="L69" s="27">
        <v>6</v>
      </c>
      <c r="M69" s="27">
        <v>3</v>
      </c>
      <c r="N69" s="28">
        <v>6</v>
      </c>
      <c r="O69" s="29">
        <f t="shared" si="21"/>
        <v>49</v>
      </c>
      <c r="P69" s="26">
        <v>6</v>
      </c>
      <c r="Q69" s="27">
        <v>8</v>
      </c>
      <c r="R69" s="27">
        <v>6</v>
      </c>
      <c r="S69" s="27">
        <v>4</v>
      </c>
      <c r="T69" s="27">
        <v>8</v>
      </c>
      <c r="U69" s="27">
        <v>7</v>
      </c>
      <c r="V69" s="27">
        <v>5</v>
      </c>
      <c r="W69" s="27">
        <v>3</v>
      </c>
      <c r="X69" s="28">
        <v>6</v>
      </c>
      <c r="Y69" s="29">
        <f t="shared" si="22"/>
        <v>53</v>
      </c>
      <c r="Z69" s="30">
        <f t="shared" si="23"/>
        <v>102</v>
      </c>
      <c r="AA69" s="31"/>
    </row>
    <row r="70" spans="1:27" ht="19.5" x14ac:dyDescent="0.3">
      <c r="A70" s="23">
        <v>6</v>
      </c>
      <c r="B70" s="33" t="s">
        <v>68</v>
      </c>
      <c r="C70" s="95">
        <f t="shared" si="24"/>
        <v>103</v>
      </c>
      <c r="D70" s="96">
        <f t="shared" si="25"/>
        <v>103</v>
      </c>
      <c r="E70" s="25">
        <f t="shared" si="26"/>
        <v>31</v>
      </c>
      <c r="F70" s="26">
        <v>6</v>
      </c>
      <c r="G70" s="27">
        <v>6</v>
      </c>
      <c r="H70" s="27">
        <v>5</v>
      </c>
      <c r="I70" s="27">
        <v>6</v>
      </c>
      <c r="J70" s="27">
        <v>4</v>
      </c>
      <c r="K70" s="27">
        <v>7</v>
      </c>
      <c r="L70" s="27">
        <v>7</v>
      </c>
      <c r="M70" s="27">
        <v>4</v>
      </c>
      <c r="N70" s="28">
        <v>7</v>
      </c>
      <c r="O70" s="29">
        <f t="shared" si="21"/>
        <v>52</v>
      </c>
      <c r="P70" s="26">
        <v>5</v>
      </c>
      <c r="Q70" s="27">
        <v>7</v>
      </c>
      <c r="R70" s="27">
        <v>5</v>
      </c>
      <c r="S70" s="27">
        <v>6</v>
      </c>
      <c r="T70" s="27">
        <v>6</v>
      </c>
      <c r="U70" s="27">
        <v>7</v>
      </c>
      <c r="V70" s="27">
        <v>6</v>
      </c>
      <c r="W70" s="27">
        <v>3</v>
      </c>
      <c r="X70" s="28">
        <v>6</v>
      </c>
      <c r="Y70" s="29">
        <f t="shared" si="22"/>
        <v>51</v>
      </c>
      <c r="Z70" s="30">
        <f t="shared" si="23"/>
        <v>103</v>
      </c>
      <c r="AA70" s="31"/>
    </row>
    <row r="71" spans="1:27" ht="19.5" x14ac:dyDescent="0.3">
      <c r="A71" s="23">
        <v>7</v>
      </c>
      <c r="B71" s="33" t="s">
        <v>69</v>
      </c>
      <c r="C71" s="95">
        <f t="shared" si="24"/>
        <v>106</v>
      </c>
      <c r="D71" s="96">
        <f t="shared" si="25"/>
        <v>106</v>
      </c>
      <c r="E71" s="25">
        <f t="shared" si="26"/>
        <v>34</v>
      </c>
      <c r="F71" s="26">
        <v>8</v>
      </c>
      <c r="G71" s="27">
        <v>6</v>
      </c>
      <c r="H71" s="27">
        <v>6</v>
      </c>
      <c r="I71" s="27">
        <v>6</v>
      </c>
      <c r="J71" s="27">
        <v>4</v>
      </c>
      <c r="K71" s="27">
        <v>7</v>
      </c>
      <c r="L71" s="27">
        <v>6</v>
      </c>
      <c r="M71" s="27">
        <v>3</v>
      </c>
      <c r="N71" s="28">
        <v>6</v>
      </c>
      <c r="O71" s="29">
        <f t="shared" si="21"/>
        <v>52</v>
      </c>
      <c r="P71" s="26">
        <v>6</v>
      </c>
      <c r="Q71" s="27">
        <v>10</v>
      </c>
      <c r="R71" s="27">
        <v>5</v>
      </c>
      <c r="S71" s="27">
        <v>4</v>
      </c>
      <c r="T71" s="27">
        <v>6</v>
      </c>
      <c r="U71" s="27">
        <v>7</v>
      </c>
      <c r="V71" s="27">
        <v>6</v>
      </c>
      <c r="W71" s="27">
        <v>4</v>
      </c>
      <c r="X71" s="28">
        <v>6</v>
      </c>
      <c r="Y71" s="29">
        <f t="shared" si="22"/>
        <v>54</v>
      </c>
      <c r="Z71" s="30">
        <f t="shared" si="23"/>
        <v>106</v>
      </c>
      <c r="AA71" s="31"/>
    </row>
    <row r="72" spans="1:27" ht="20" thickBot="1" x14ac:dyDescent="0.35">
      <c r="A72" s="34">
        <v>8</v>
      </c>
      <c r="B72" s="60" t="s">
        <v>70</v>
      </c>
      <c r="C72" s="97">
        <f t="shared" si="24"/>
        <v>113</v>
      </c>
      <c r="D72" s="98">
        <f t="shared" si="25"/>
        <v>113</v>
      </c>
      <c r="E72" s="61">
        <f t="shared" si="26"/>
        <v>41</v>
      </c>
      <c r="F72" s="37">
        <v>7</v>
      </c>
      <c r="G72" s="38">
        <v>6</v>
      </c>
      <c r="H72" s="38">
        <v>7</v>
      </c>
      <c r="I72" s="38">
        <v>5</v>
      </c>
      <c r="J72" s="38">
        <v>4</v>
      </c>
      <c r="K72" s="38">
        <v>9</v>
      </c>
      <c r="L72" s="38">
        <v>7</v>
      </c>
      <c r="M72" s="38">
        <v>6</v>
      </c>
      <c r="N72" s="39">
        <v>6</v>
      </c>
      <c r="O72" s="40">
        <f t="shared" si="21"/>
        <v>57</v>
      </c>
      <c r="P72" s="37">
        <v>6</v>
      </c>
      <c r="Q72" s="38">
        <v>10</v>
      </c>
      <c r="R72" s="38">
        <v>6</v>
      </c>
      <c r="S72" s="38">
        <v>5</v>
      </c>
      <c r="T72" s="38">
        <v>5</v>
      </c>
      <c r="U72" s="38">
        <v>7</v>
      </c>
      <c r="V72" s="38">
        <v>6</v>
      </c>
      <c r="W72" s="38">
        <v>3</v>
      </c>
      <c r="X72" s="39">
        <v>8</v>
      </c>
      <c r="Y72" s="40">
        <f t="shared" si="22"/>
        <v>56</v>
      </c>
      <c r="Z72" s="41">
        <f t="shared" si="23"/>
        <v>113</v>
      </c>
      <c r="AA72" s="42"/>
    </row>
    <row r="73" spans="1:27" ht="20" thickTop="1" x14ac:dyDescent="0.45">
      <c r="A73" s="45"/>
      <c r="B73" s="70"/>
      <c r="C73" s="104"/>
      <c r="D73" s="105"/>
      <c r="E73" s="71"/>
      <c r="F73" s="45"/>
      <c r="G73" s="45"/>
      <c r="H73" s="45"/>
      <c r="I73" s="45"/>
      <c r="J73" s="45"/>
      <c r="K73" s="45"/>
      <c r="L73" s="45"/>
      <c r="M73" s="45"/>
      <c r="N73" s="45"/>
      <c r="O73" s="47"/>
      <c r="P73" s="45"/>
      <c r="Q73" s="45"/>
      <c r="R73" s="45"/>
      <c r="S73" s="45"/>
      <c r="T73" s="45"/>
      <c r="U73" s="45"/>
      <c r="V73" s="45"/>
      <c r="W73" s="45"/>
      <c r="X73" s="45"/>
      <c r="Y73" s="47"/>
      <c r="Z73" s="45"/>
      <c r="AA73" s="48"/>
    </row>
    <row r="74" spans="1:27" ht="20" thickBot="1" x14ac:dyDescent="0.35">
      <c r="A74" s="45">
        <v>12</v>
      </c>
      <c r="B74" s="2" t="s">
        <v>71</v>
      </c>
      <c r="C74" s="91" t="s">
        <v>1</v>
      </c>
      <c r="D74" s="105"/>
      <c r="E74" s="71"/>
      <c r="F74" s="45"/>
      <c r="G74" s="45"/>
      <c r="H74" s="45"/>
      <c r="I74" s="45"/>
      <c r="J74" s="45"/>
      <c r="K74" s="45"/>
      <c r="L74" s="45"/>
      <c r="M74" s="45"/>
      <c r="N74" s="45"/>
      <c r="O74" s="47"/>
      <c r="P74" s="45"/>
      <c r="Q74" s="45"/>
      <c r="R74" s="45"/>
      <c r="S74" s="80"/>
      <c r="X74" s="45"/>
      <c r="Y74" s="47"/>
      <c r="Z74" s="45"/>
      <c r="AA74" s="48"/>
    </row>
    <row r="75" spans="1:27" ht="18" thickTop="1" thickBot="1" x14ac:dyDescent="0.45">
      <c r="A75" s="232" t="s">
        <v>3</v>
      </c>
      <c r="B75" s="233"/>
      <c r="C75" s="233"/>
      <c r="D75" s="234"/>
      <c r="E75" s="6" t="s">
        <v>4</v>
      </c>
      <c r="F75" s="7">
        <v>1</v>
      </c>
      <c r="G75" s="8">
        <v>2</v>
      </c>
      <c r="H75" s="8">
        <v>3</v>
      </c>
      <c r="I75" s="8">
        <v>4</v>
      </c>
      <c r="J75" s="8">
        <v>5</v>
      </c>
      <c r="K75" s="8">
        <v>6</v>
      </c>
      <c r="L75" s="8">
        <v>7</v>
      </c>
      <c r="M75" s="8">
        <v>8</v>
      </c>
      <c r="N75" s="9">
        <v>9</v>
      </c>
      <c r="O75" s="10" t="s">
        <v>5</v>
      </c>
      <c r="P75" s="7">
        <v>10</v>
      </c>
      <c r="Q75" s="8">
        <v>11</v>
      </c>
      <c r="R75" s="8">
        <v>12</v>
      </c>
      <c r="S75" s="8">
        <v>13</v>
      </c>
      <c r="T75" s="8">
        <v>14</v>
      </c>
      <c r="U75" s="8">
        <v>15</v>
      </c>
      <c r="V75" s="8">
        <v>16</v>
      </c>
      <c r="W75" s="8">
        <v>17</v>
      </c>
      <c r="X75" s="9">
        <v>18</v>
      </c>
      <c r="Y75" s="11" t="s">
        <v>6</v>
      </c>
      <c r="Z75" s="12" t="s">
        <v>7</v>
      </c>
      <c r="AA75" s="13" t="s">
        <v>8</v>
      </c>
    </row>
    <row r="76" spans="1:27" ht="18" thickTop="1" thickBot="1" x14ac:dyDescent="0.45">
      <c r="A76" s="14" t="s">
        <v>9</v>
      </c>
      <c r="B76" s="81" t="s">
        <v>10</v>
      </c>
      <c r="C76" s="109" t="s">
        <v>11</v>
      </c>
      <c r="D76" s="110" t="s">
        <v>12</v>
      </c>
      <c r="E76" s="82" t="s">
        <v>13</v>
      </c>
      <c r="F76" s="17">
        <v>5</v>
      </c>
      <c r="G76" s="18">
        <v>4</v>
      </c>
      <c r="H76" s="18">
        <v>4</v>
      </c>
      <c r="I76" s="18">
        <v>4</v>
      </c>
      <c r="J76" s="18">
        <v>3</v>
      </c>
      <c r="K76" s="18">
        <v>5</v>
      </c>
      <c r="L76" s="18">
        <v>4</v>
      </c>
      <c r="M76" s="18">
        <v>3</v>
      </c>
      <c r="N76" s="19">
        <v>4</v>
      </c>
      <c r="O76" s="20">
        <f t="shared" ref="O76:O89" si="27">SUM(F76:N76)</f>
        <v>36</v>
      </c>
      <c r="P76" s="17">
        <v>4</v>
      </c>
      <c r="Q76" s="18">
        <v>5</v>
      </c>
      <c r="R76" s="18">
        <v>4</v>
      </c>
      <c r="S76" s="18">
        <v>3</v>
      </c>
      <c r="T76" s="18">
        <v>4</v>
      </c>
      <c r="U76" s="18">
        <v>5</v>
      </c>
      <c r="V76" s="18">
        <v>4</v>
      </c>
      <c r="W76" s="18">
        <v>3</v>
      </c>
      <c r="X76" s="19">
        <v>4</v>
      </c>
      <c r="Y76" s="20">
        <f t="shared" ref="Y76:Y89" si="28">SUM(P76:X76)</f>
        <v>36</v>
      </c>
      <c r="Z76" s="21">
        <f t="shared" ref="Z76:Z89" si="29">SUM(O76,Y76)</f>
        <v>72</v>
      </c>
      <c r="AA76" s="79" t="s">
        <v>14</v>
      </c>
    </row>
    <row r="77" spans="1:27" ht="20" thickTop="1" x14ac:dyDescent="0.3">
      <c r="A77" s="83">
        <v>1</v>
      </c>
      <c r="B77" s="84" t="s">
        <v>72</v>
      </c>
      <c r="C77" s="111">
        <f t="shared" ref="C77:C89" si="30">SUM(Z77)</f>
        <v>73</v>
      </c>
      <c r="D77" s="112">
        <f t="shared" ref="D77:D89" si="31">SUM(Z77)</f>
        <v>73</v>
      </c>
      <c r="E77" s="85">
        <f t="shared" ref="E77:E89" si="32">D77-Z$5</f>
        <v>1</v>
      </c>
      <c r="F77" s="54">
        <v>5</v>
      </c>
      <c r="G77" s="55">
        <v>5</v>
      </c>
      <c r="H77" s="55">
        <v>5</v>
      </c>
      <c r="I77" s="55">
        <v>3</v>
      </c>
      <c r="J77" s="55">
        <v>4</v>
      </c>
      <c r="K77" s="55">
        <v>5</v>
      </c>
      <c r="L77" s="55">
        <v>5</v>
      </c>
      <c r="M77" s="55">
        <v>3</v>
      </c>
      <c r="N77" s="56">
        <v>4</v>
      </c>
      <c r="O77" s="57">
        <f t="shared" si="27"/>
        <v>39</v>
      </c>
      <c r="P77" s="54">
        <v>4</v>
      </c>
      <c r="Q77" s="55">
        <v>6</v>
      </c>
      <c r="R77" s="55">
        <v>3</v>
      </c>
      <c r="S77" s="55">
        <v>3</v>
      </c>
      <c r="T77" s="55">
        <v>3</v>
      </c>
      <c r="U77" s="55">
        <v>5</v>
      </c>
      <c r="V77" s="55">
        <v>4</v>
      </c>
      <c r="W77" s="55">
        <v>3</v>
      </c>
      <c r="X77" s="56">
        <v>3</v>
      </c>
      <c r="Y77" s="57">
        <f t="shared" si="28"/>
        <v>34</v>
      </c>
      <c r="Z77" s="58">
        <f t="shared" si="29"/>
        <v>73</v>
      </c>
      <c r="AA77" s="86"/>
    </row>
    <row r="78" spans="1:27" ht="19.5" x14ac:dyDescent="0.3">
      <c r="A78" s="23">
        <v>2</v>
      </c>
      <c r="B78" s="87" t="s">
        <v>73</v>
      </c>
      <c r="C78" s="95">
        <f t="shared" si="30"/>
        <v>78</v>
      </c>
      <c r="D78" s="96">
        <f t="shared" si="31"/>
        <v>78</v>
      </c>
      <c r="E78" s="25">
        <f t="shared" si="32"/>
        <v>6</v>
      </c>
      <c r="F78" s="26">
        <v>5</v>
      </c>
      <c r="G78" s="27">
        <v>4</v>
      </c>
      <c r="H78" s="27">
        <v>4</v>
      </c>
      <c r="I78" s="27">
        <v>4</v>
      </c>
      <c r="J78" s="27">
        <v>4</v>
      </c>
      <c r="K78" s="27">
        <v>5</v>
      </c>
      <c r="L78" s="27">
        <v>4</v>
      </c>
      <c r="M78" s="27">
        <v>4</v>
      </c>
      <c r="N78" s="28">
        <v>5</v>
      </c>
      <c r="O78" s="29">
        <f t="shared" si="27"/>
        <v>39</v>
      </c>
      <c r="P78" s="26">
        <v>5</v>
      </c>
      <c r="Q78" s="27">
        <v>5</v>
      </c>
      <c r="R78" s="27">
        <v>4</v>
      </c>
      <c r="S78" s="27">
        <v>3</v>
      </c>
      <c r="T78" s="27">
        <v>5</v>
      </c>
      <c r="U78" s="27">
        <v>4</v>
      </c>
      <c r="V78" s="27">
        <v>4</v>
      </c>
      <c r="W78" s="27">
        <v>5</v>
      </c>
      <c r="X78" s="28">
        <v>4</v>
      </c>
      <c r="Y78" s="29">
        <f t="shared" si="28"/>
        <v>39</v>
      </c>
      <c r="Z78" s="30">
        <f t="shared" si="29"/>
        <v>78</v>
      </c>
      <c r="AA78" s="31"/>
    </row>
    <row r="79" spans="1:27" ht="19.5" x14ac:dyDescent="0.3">
      <c r="A79" s="23">
        <v>3</v>
      </c>
      <c r="B79" s="88" t="s">
        <v>74</v>
      </c>
      <c r="C79" s="95">
        <f t="shared" si="30"/>
        <v>91</v>
      </c>
      <c r="D79" s="96">
        <f t="shared" si="31"/>
        <v>91</v>
      </c>
      <c r="E79" s="25">
        <f t="shared" si="32"/>
        <v>19</v>
      </c>
      <c r="F79" s="26">
        <v>7</v>
      </c>
      <c r="G79" s="27">
        <v>5</v>
      </c>
      <c r="H79" s="27">
        <v>4</v>
      </c>
      <c r="I79" s="27">
        <v>5</v>
      </c>
      <c r="J79" s="27">
        <v>4</v>
      </c>
      <c r="K79" s="27">
        <v>8</v>
      </c>
      <c r="L79" s="27">
        <v>5</v>
      </c>
      <c r="M79" s="27">
        <v>4</v>
      </c>
      <c r="N79" s="28">
        <v>5</v>
      </c>
      <c r="O79" s="29">
        <f t="shared" si="27"/>
        <v>47</v>
      </c>
      <c r="P79" s="26">
        <v>5</v>
      </c>
      <c r="Q79" s="27">
        <v>6</v>
      </c>
      <c r="R79" s="27">
        <v>5</v>
      </c>
      <c r="S79" s="27">
        <v>5</v>
      </c>
      <c r="T79" s="27">
        <v>5</v>
      </c>
      <c r="U79" s="27">
        <v>5</v>
      </c>
      <c r="V79" s="27">
        <v>5</v>
      </c>
      <c r="W79" s="27">
        <v>4</v>
      </c>
      <c r="X79" s="28">
        <v>4</v>
      </c>
      <c r="Y79" s="29">
        <f t="shared" si="28"/>
        <v>44</v>
      </c>
      <c r="Z79" s="30">
        <f t="shared" si="29"/>
        <v>91</v>
      </c>
      <c r="AA79" s="31"/>
    </row>
    <row r="80" spans="1:27" ht="19.5" x14ac:dyDescent="0.3">
      <c r="A80" s="23">
        <v>4</v>
      </c>
      <c r="B80" s="88" t="s">
        <v>75</v>
      </c>
      <c r="C80" s="95">
        <f t="shared" si="30"/>
        <v>95</v>
      </c>
      <c r="D80" s="96">
        <f t="shared" si="31"/>
        <v>95</v>
      </c>
      <c r="E80" s="25">
        <f t="shared" si="32"/>
        <v>23</v>
      </c>
      <c r="F80" s="26">
        <v>9</v>
      </c>
      <c r="G80" s="27">
        <v>6</v>
      </c>
      <c r="H80" s="27">
        <v>4</v>
      </c>
      <c r="I80" s="27">
        <v>5</v>
      </c>
      <c r="J80" s="27">
        <v>4</v>
      </c>
      <c r="K80" s="27">
        <v>6</v>
      </c>
      <c r="L80" s="27">
        <v>5</v>
      </c>
      <c r="M80" s="27">
        <v>5</v>
      </c>
      <c r="N80" s="28">
        <v>6</v>
      </c>
      <c r="O80" s="29">
        <f t="shared" si="27"/>
        <v>50</v>
      </c>
      <c r="P80" s="26">
        <v>4</v>
      </c>
      <c r="Q80" s="27">
        <v>6</v>
      </c>
      <c r="R80" s="27">
        <v>4</v>
      </c>
      <c r="S80" s="27">
        <v>5</v>
      </c>
      <c r="T80" s="27">
        <v>5</v>
      </c>
      <c r="U80" s="27">
        <v>7</v>
      </c>
      <c r="V80" s="27">
        <v>5</v>
      </c>
      <c r="W80" s="27">
        <v>4</v>
      </c>
      <c r="X80" s="28">
        <v>5</v>
      </c>
      <c r="Y80" s="29">
        <f t="shared" si="28"/>
        <v>45</v>
      </c>
      <c r="Z80" s="30">
        <f t="shared" si="29"/>
        <v>95</v>
      </c>
      <c r="AA80" s="31"/>
    </row>
    <row r="81" spans="1:27" ht="19.5" x14ac:dyDescent="0.3">
      <c r="A81" s="23">
        <v>5</v>
      </c>
      <c r="B81" s="88" t="s">
        <v>76</v>
      </c>
      <c r="C81" s="95">
        <f t="shared" si="30"/>
        <v>97</v>
      </c>
      <c r="D81" s="96">
        <f t="shared" si="31"/>
        <v>97</v>
      </c>
      <c r="E81" s="25">
        <f t="shared" si="32"/>
        <v>25</v>
      </c>
      <c r="F81" s="26">
        <v>9</v>
      </c>
      <c r="G81" s="27">
        <v>5</v>
      </c>
      <c r="H81" s="27">
        <v>5</v>
      </c>
      <c r="I81" s="27">
        <v>5</v>
      </c>
      <c r="J81" s="27">
        <v>3</v>
      </c>
      <c r="K81" s="27">
        <v>6</v>
      </c>
      <c r="L81" s="27">
        <v>4</v>
      </c>
      <c r="M81" s="27">
        <v>6</v>
      </c>
      <c r="N81" s="28">
        <v>5</v>
      </c>
      <c r="O81" s="29">
        <f t="shared" si="27"/>
        <v>48</v>
      </c>
      <c r="P81" s="26">
        <v>5</v>
      </c>
      <c r="Q81" s="27">
        <v>9</v>
      </c>
      <c r="R81" s="27">
        <v>3</v>
      </c>
      <c r="S81" s="27">
        <v>6</v>
      </c>
      <c r="T81" s="27">
        <v>4</v>
      </c>
      <c r="U81" s="27">
        <v>9</v>
      </c>
      <c r="V81" s="27">
        <v>4</v>
      </c>
      <c r="W81" s="27">
        <v>4</v>
      </c>
      <c r="X81" s="28">
        <v>5</v>
      </c>
      <c r="Y81" s="29">
        <f t="shared" si="28"/>
        <v>49</v>
      </c>
      <c r="Z81" s="30">
        <f t="shared" si="29"/>
        <v>97</v>
      </c>
      <c r="AA81" s="31"/>
    </row>
    <row r="82" spans="1:27" ht="19.5" x14ac:dyDescent="0.3">
      <c r="A82" s="23">
        <v>6</v>
      </c>
      <c r="B82" s="88" t="s">
        <v>77</v>
      </c>
      <c r="C82" s="95">
        <f t="shared" si="30"/>
        <v>99</v>
      </c>
      <c r="D82" s="96">
        <f t="shared" si="31"/>
        <v>99</v>
      </c>
      <c r="E82" s="25">
        <f t="shared" si="32"/>
        <v>27</v>
      </c>
      <c r="F82" s="26">
        <v>5</v>
      </c>
      <c r="G82" s="27">
        <v>7</v>
      </c>
      <c r="H82" s="27">
        <v>5</v>
      </c>
      <c r="I82" s="27">
        <v>5</v>
      </c>
      <c r="J82" s="27">
        <v>5</v>
      </c>
      <c r="K82" s="27">
        <v>6</v>
      </c>
      <c r="L82" s="27">
        <v>6</v>
      </c>
      <c r="M82" s="27">
        <v>5</v>
      </c>
      <c r="N82" s="28">
        <v>7</v>
      </c>
      <c r="O82" s="29">
        <f t="shared" si="27"/>
        <v>51</v>
      </c>
      <c r="P82" s="26">
        <v>5</v>
      </c>
      <c r="Q82" s="27">
        <v>5</v>
      </c>
      <c r="R82" s="27">
        <v>6</v>
      </c>
      <c r="S82" s="27">
        <v>6</v>
      </c>
      <c r="T82" s="27">
        <v>4</v>
      </c>
      <c r="U82" s="27">
        <v>6</v>
      </c>
      <c r="V82" s="27">
        <v>6</v>
      </c>
      <c r="W82" s="27">
        <v>4</v>
      </c>
      <c r="X82" s="28">
        <v>6</v>
      </c>
      <c r="Y82" s="29">
        <f t="shared" si="28"/>
        <v>48</v>
      </c>
      <c r="Z82" s="30">
        <f t="shared" si="29"/>
        <v>99</v>
      </c>
      <c r="AA82" s="31"/>
    </row>
    <row r="83" spans="1:27" ht="19.5" x14ac:dyDescent="0.3">
      <c r="A83" s="23">
        <v>7</v>
      </c>
      <c r="B83" s="88" t="s">
        <v>78</v>
      </c>
      <c r="C83" s="95">
        <f t="shared" si="30"/>
        <v>106</v>
      </c>
      <c r="D83" s="96">
        <f t="shared" si="31"/>
        <v>106</v>
      </c>
      <c r="E83" s="25">
        <f t="shared" si="32"/>
        <v>34</v>
      </c>
      <c r="F83" s="26">
        <v>6</v>
      </c>
      <c r="G83" s="27">
        <v>6</v>
      </c>
      <c r="H83" s="27">
        <v>6</v>
      </c>
      <c r="I83" s="27">
        <v>7</v>
      </c>
      <c r="J83" s="27">
        <v>5</v>
      </c>
      <c r="K83" s="27">
        <v>6</v>
      </c>
      <c r="L83" s="27">
        <v>4</v>
      </c>
      <c r="M83" s="27">
        <v>3</v>
      </c>
      <c r="N83" s="28">
        <v>6</v>
      </c>
      <c r="O83" s="29">
        <f t="shared" si="27"/>
        <v>49</v>
      </c>
      <c r="P83" s="26">
        <v>7</v>
      </c>
      <c r="Q83" s="27">
        <v>7</v>
      </c>
      <c r="R83" s="27">
        <v>7</v>
      </c>
      <c r="S83" s="27">
        <v>6</v>
      </c>
      <c r="T83" s="27">
        <v>5</v>
      </c>
      <c r="U83" s="27">
        <v>7</v>
      </c>
      <c r="V83" s="27">
        <v>5</v>
      </c>
      <c r="W83" s="27">
        <v>6</v>
      </c>
      <c r="X83" s="28">
        <v>7</v>
      </c>
      <c r="Y83" s="29">
        <f t="shared" si="28"/>
        <v>57</v>
      </c>
      <c r="Z83" s="30">
        <f t="shared" si="29"/>
        <v>106</v>
      </c>
      <c r="AA83" s="31"/>
    </row>
    <row r="84" spans="1:27" ht="19.5" x14ac:dyDescent="0.3">
      <c r="A84" s="23">
        <v>8</v>
      </c>
      <c r="B84" s="88" t="s">
        <v>79</v>
      </c>
      <c r="C84" s="95">
        <f t="shared" si="30"/>
        <v>120</v>
      </c>
      <c r="D84" s="96">
        <f t="shared" si="31"/>
        <v>120</v>
      </c>
      <c r="E84" s="25">
        <f t="shared" si="32"/>
        <v>48</v>
      </c>
      <c r="F84" s="26">
        <v>10</v>
      </c>
      <c r="G84" s="27">
        <v>8</v>
      </c>
      <c r="H84" s="27">
        <v>6</v>
      </c>
      <c r="I84" s="27">
        <v>6</v>
      </c>
      <c r="J84" s="27">
        <v>6</v>
      </c>
      <c r="K84" s="27">
        <v>6</v>
      </c>
      <c r="L84" s="27">
        <v>6</v>
      </c>
      <c r="M84" s="27">
        <v>4</v>
      </c>
      <c r="N84" s="28">
        <v>5</v>
      </c>
      <c r="O84" s="29">
        <f t="shared" si="27"/>
        <v>57</v>
      </c>
      <c r="P84" s="26">
        <v>7</v>
      </c>
      <c r="Q84" s="27">
        <v>8</v>
      </c>
      <c r="R84" s="27">
        <v>7</v>
      </c>
      <c r="S84" s="27">
        <v>6</v>
      </c>
      <c r="T84" s="27">
        <v>8</v>
      </c>
      <c r="U84" s="27">
        <v>9</v>
      </c>
      <c r="V84" s="27">
        <v>7</v>
      </c>
      <c r="W84" s="27">
        <v>4</v>
      </c>
      <c r="X84" s="28">
        <v>7</v>
      </c>
      <c r="Y84" s="29">
        <f t="shared" si="28"/>
        <v>63</v>
      </c>
      <c r="Z84" s="30">
        <f t="shared" si="29"/>
        <v>120</v>
      </c>
      <c r="AA84" s="31"/>
    </row>
    <row r="85" spans="1:27" ht="19.5" x14ac:dyDescent="0.3">
      <c r="A85" s="23">
        <v>9</v>
      </c>
      <c r="B85" s="87" t="s">
        <v>80</v>
      </c>
      <c r="C85" s="95">
        <f t="shared" si="30"/>
        <v>122</v>
      </c>
      <c r="D85" s="96">
        <f t="shared" si="31"/>
        <v>122</v>
      </c>
      <c r="E85" s="25">
        <f t="shared" si="32"/>
        <v>50</v>
      </c>
      <c r="F85" s="26">
        <v>9</v>
      </c>
      <c r="G85" s="27">
        <v>5</v>
      </c>
      <c r="H85" s="27">
        <v>6</v>
      </c>
      <c r="I85" s="27">
        <v>8</v>
      </c>
      <c r="J85" s="27">
        <v>4</v>
      </c>
      <c r="K85" s="27">
        <v>7</v>
      </c>
      <c r="L85" s="27">
        <v>8</v>
      </c>
      <c r="M85" s="27">
        <v>8</v>
      </c>
      <c r="N85" s="28">
        <v>6</v>
      </c>
      <c r="O85" s="29">
        <f t="shared" si="27"/>
        <v>61</v>
      </c>
      <c r="P85" s="26">
        <v>7</v>
      </c>
      <c r="Q85" s="27">
        <v>6</v>
      </c>
      <c r="R85" s="27">
        <v>7</v>
      </c>
      <c r="S85" s="27">
        <v>6</v>
      </c>
      <c r="T85" s="27">
        <v>8</v>
      </c>
      <c r="U85" s="27">
        <v>8</v>
      </c>
      <c r="V85" s="27">
        <v>6</v>
      </c>
      <c r="W85" s="27">
        <v>6</v>
      </c>
      <c r="X85" s="28">
        <v>7</v>
      </c>
      <c r="Y85" s="29">
        <f t="shared" si="28"/>
        <v>61</v>
      </c>
      <c r="Z85" s="30">
        <f t="shared" si="29"/>
        <v>122</v>
      </c>
      <c r="AA85" s="31"/>
    </row>
    <row r="86" spans="1:27" ht="19.5" x14ac:dyDescent="0.3">
      <c r="A86" s="23">
        <v>10</v>
      </c>
      <c r="B86" s="87" t="s">
        <v>81</v>
      </c>
      <c r="C86" s="95">
        <f t="shared" si="30"/>
        <v>124</v>
      </c>
      <c r="D86" s="96">
        <f t="shared" si="31"/>
        <v>124</v>
      </c>
      <c r="E86" s="25">
        <f t="shared" si="32"/>
        <v>52</v>
      </c>
      <c r="F86" s="26">
        <v>7</v>
      </c>
      <c r="G86" s="27">
        <v>7</v>
      </c>
      <c r="H86" s="27">
        <v>6</v>
      </c>
      <c r="I86" s="27">
        <v>7</v>
      </c>
      <c r="J86" s="27">
        <v>6</v>
      </c>
      <c r="K86" s="27">
        <v>10</v>
      </c>
      <c r="L86" s="27">
        <v>8</v>
      </c>
      <c r="M86" s="27">
        <v>3</v>
      </c>
      <c r="N86" s="28">
        <v>7</v>
      </c>
      <c r="O86" s="29">
        <f t="shared" si="27"/>
        <v>61</v>
      </c>
      <c r="P86" s="26">
        <v>7</v>
      </c>
      <c r="Q86" s="27">
        <v>7</v>
      </c>
      <c r="R86" s="27">
        <v>6</v>
      </c>
      <c r="S86" s="27">
        <v>6</v>
      </c>
      <c r="T86" s="27">
        <v>8</v>
      </c>
      <c r="U86" s="27">
        <v>9</v>
      </c>
      <c r="V86" s="27">
        <v>8</v>
      </c>
      <c r="W86" s="27">
        <v>6</v>
      </c>
      <c r="X86" s="28">
        <v>6</v>
      </c>
      <c r="Y86" s="29">
        <f t="shared" si="28"/>
        <v>63</v>
      </c>
      <c r="Z86" s="30">
        <f t="shared" si="29"/>
        <v>124</v>
      </c>
      <c r="AA86" s="31"/>
    </row>
    <row r="87" spans="1:27" ht="19.5" x14ac:dyDescent="0.3">
      <c r="A87" s="23">
        <v>11</v>
      </c>
      <c r="B87" s="87" t="s">
        <v>82</v>
      </c>
      <c r="C87" s="95">
        <f t="shared" si="30"/>
        <v>124</v>
      </c>
      <c r="D87" s="96">
        <f t="shared" si="31"/>
        <v>124</v>
      </c>
      <c r="E87" s="25">
        <f t="shared" si="32"/>
        <v>52</v>
      </c>
      <c r="F87" s="26">
        <v>8</v>
      </c>
      <c r="G87" s="27">
        <v>8</v>
      </c>
      <c r="H87" s="27">
        <v>8</v>
      </c>
      <c r="I87" s="27">
        <v>6</v>
      </c>
      <c r="J87" s="27">
        <v>4</v>
      </c>
      <c r="K87" s="27">
        <v>6</v>
      </c>
      <c r="L87" s="27">
        <v>8</v>
      </c>
      <c r="M87" s="27">
        <v>6</v>
      </c>
      <c r="N87" s="28">
        <v>7</v>
      </c>
      <c r="O87" s="29">
        <f t="shared" si="27"/>
        <v>61</v>
      </c>
      <c r="P87" s="26">
        <v>8</v>
      </c>
      <c r="Q87" s="27">
        <v>10</v>
      </c>
      <c r="R87" s="27">
        <v>6</v>
      </c>
      <c r="S87" s="27">
        <v>5</v>
      </c>
      <c r="T87" s="27">
        <v>5</v>
      </c>
      <c r="U87" s="27">
        <v>10</v>
      </c>
      <c r="V87" s="27">
        <v>7</v>
      </c>
      <c r="W87" s="27">
        <v>5</v>
      </c>
      <c r="X87" s="28">
        <v>7</v>
      </c>
      <c r="Y87" s="29">
        <f t="shared" si="28"/>
        <v>63</v>
      </c>
      <c r="Z87" s="30">
        <f t="shared" si="29"/>
        <v>124</v>
      </c>
      <c r="AA87" s="31"/>
    </row>
    <row r="88" spans="1:27" ht="19.5" x14ac:dyDescent="0.3">
      <c r="A88" s="23">
        <v>12</v>
      </c>
      <c r="B88" s="88" t="s">
        <v>83</v>
      </c>
      <c r="C88" s="95">
        <f t="shared" si="30"/>
        <v>144</v>
      </c>
      <c r="D88" s="96">
        <f t="shared" si="31"/>
        <v>144</v>
      </c>
      <c r="E88" s="25">
        <f t="shared" si="32"/>
        <v>72</v>
      </c>
      <c r="F88" s="26">
        <v>10</v>
      </c>
      <c r="G88" s="27">
        <v>8</v>
      </c>
      <c r="H88" s="27">
        <v>8</v>
      </c>
      <c r="I88" s="27">
        <v>8</v>
      </c>
      <c r="J88" s="27">
        <v>6</v>
      </c>
      <c r="K88" s="27">
        <v>10</v>
      </c>
      <c r="L88" s="27">
        <v>8</v>
      </c>
      <c r="M88" s="27">
        <v>6</v>
      </c>
      <c r="N88" s="28">
        <v>8</v>
      </c>
      <c r="O88" s="29">
        <f t="shared" si="27"/>
        <v>72</v>
      </c>
      <c r="P88" s="26">
        <v>8</v>
      </c>
      <c r="Q88" s="27">
        <v>10</v>
      </c>
      <c r="R88" s="27">
        <v>8</v>
      </c>
      <c r="S88" s="27">
        <v>6</v>
      </c>
      <c r="T88" s="27">
        <v>8</v>
      </c>
      <c r="U88" s="27">
        <v>10</v>
      </c>
      <c r="V88" s="27">
        <v>8</v>
      </c>
      <c r="W88" s="27">
        <v>6</v>
      </c>
      <c r="X88" s="28">
        <v>8</v>
      </c>
      <c r="Y88" s="29">
        <f t="shared" si="28"/>
        <v>72</v>
      </c>
      <c r="Z88" s="30">
        <f t="shared" si="29"/>
        <v>144</v>
      </c>
      <c r="AA88" s="31"/>
    </row>
    <row r="89" spans="1:27" ht="20" thickBot="1" x14ac:dyDescent="0.35">
      <c r="A89" s="34" t="s">
        <v>28</v>
      </c>
      <c r="B89" s="89" t="s">
        <v>84</v>
      </c>
      <c r="C89" s="97">
        <f t="shared" si="30"/>
        <v>0</v>
      </c>
      <c r="D89" s="98">
        <f t="shared" si="31"/>
        <v>0</v>
      </c>
      <c r="E89" s="61">
        <f t="shared" si="32"/>
        <v>-72</v>
      </c>
      <c r="F89" s="37"/>
      <c r="G89" s="38"/>
      <c r="H89" s="38"/>
      <c r="I89" s="38"/>
      <c r="J89" s="38"/>
      <c r="K89" s="38"/>
      <c r="L89" s="38"/>
      <c r="M89" s="38"/>
      <c r="N89" s="39"/>
      <c r="O89" s="40">
        <f t="shared" si="27"/>
        <v>0</v>
      </c>
      <c r="P89" s="37"/>
      <c r="Q89" s="38"/>
      <c r="R89" s="38"/>
      <c r="S89" s="38"/>
      <c r="T89" s="38"/>
      <c r="U89" s="38"/>
      <c r="V89" s="38"/>
      <c r="W89" s="38"/>
      <c r="X89" s="39"/>
      <c r="Y89" s="40">
        <f t="shared" si="28"/>
        <v>0</v>
      </c>
      <c r="Z89" s="41">
        <f t="shared" si="29"/>
        <v>0</v>
      </c>
      <c r="AA89" s="42"/>
    </row>
    <row r="90" spans="1:27" ht="20" thickTop="1" x14ac:dyDescent="0.3">
      <c r="A90" s="45"/>
      <c r="B90" s="90"/>
      <c r="C90" s="104"/>
      <c r="D90" s="105"/>
      <c r="E90" s="71"/>
      <c r="F90" s="45"/>
      <c r="G90" s="45"/>
      <c r="H90" s="45"/>
      <c r="I90" s="45"/>
      <c r="J90" s="45"/>
      <c r="K90" s="45"/>
      <c r="L90" s="45"/>
      <c r="M90" s="45"/>
      <c r="N90" s="45"/>
      <c r="O90" s="47"/>
      <c r="P90" s="45"/>
      <c r="Q90" s="45"/>
      <c r="R90" s="45"/>
      <c r="S90" s="45"/>
      <c r="T90" s="45"/>
      <c r="U90" s="45"/>
      <c r="V90" s="45"/>
      <c r="W90" s="45"/>
      <c r="X90" s="45"/>
      <c r="Y90" s="47"/>
      <c r="Z90" s="45"/>
      <c r="AA90" s="48"/>
    </row>
    <row r="91" spans="1:27" ht="25" x14ac:dyDescent="0.3">
      <c r="A91" s="45"/>
      <c r="B91" s="90"/>
      <c r="C91" s="104"/>
      <c r="D91" s="105"/>
      <c r="E91" s="71"/>
      <c r="F91" s="45"/>
      <c r="G91" s="45"/>
      <c r="H91" s="45"/>
      <c r="I91" s="45"/>
      <c r="J91" s="45"/>
      <c r="K91" s="45"/>
      <c r="L91" s="45"/>
      <c r="M91" s="45"/>
      <c r="N91" s="45"/>
      <c r="O91" s="47"/>
      <c r="P91" s="45"/>
      <c r="Q91" s="45"/>
      <c r="R91" s="45"/>
      <c r="S91" s="45"/>
      <c r="T91" s="75"/>
      <c r="U91" s="76"/>
      <c r="V91" s="76"/>
      <c r="W91" s="45"/>
      <c r="X91" s="45"/>
      <c r="Y91" s="47"/>
      <c r="Z91" s="45"/>
      <c r="AA91" s="48"/>
    </row>
  </sheetData>
  <mergeCells count="12">
    <mergeCell ref="A43:D43"/>
    <mergeCell ref="B62:C62"/>
    <mergeCell ref="A63:D63"/>
    <mergeCell ref="A75:D75"/>
    <mergeCell ref="A1:AB1"/>
    <mergeCell ref="A2:AB2"/>
    <mergeCell ref="W3:AA3"/>
    <mergeCell ref="A4:D4"/>
    <mergeCell ref="A23:D23"/>
    <mergeCell ref="D33:F33"/>
    <mergeCell ref="A34:D34"/>
    <mergeCell ref="B42:C42"/>
  </mergeCells>
  <phoneticPr fontId="3" type="noConversion"/>
  <conditionalFormatting sqref="B79 B83 B87">
    <cfRule type="cellIs" dxfId="26" priority="43" stopIfTrue="1" operator="equal">
      <formula>"eagle"</formula>
    </cfRule>
  </conditionalFormatting>
  <conditionalFormatting sqref="C19:D21 C31:D32 D33 C40:C41 D40:D42 C61 D61:D62 C73 D73:D74 C90:D91">
    <cfRule type="cellIs" dxfId="25" priority="39" stopIfTrue="1" operator="lessThan">
      <formula>$AA$5</formula>
    </cfRule>
    <cfRule type="cellIs" dxfId="24" priority="40" stopIfTrue="1" operator="equal">
      <formula>$AA$5</formula>
    </cfRule>
  </conditionalFormatting>
  <conditionalFormatting sqref="C60:D60">
    <cfRule type="cellIs" dxfId="23" priority="33" stopIfTrue="1" operator="lessThan">
      <formula>$AA$5</formula>
    </cfRule>
    <cfRule type="cellIs" dxfId="22" priority="34" stopIfTrue="1" operator="equal">
      <formula>$AA$5</formula>
    </cfRule>
  </conditionalFormatting>
  <conditionalFormatting sqref="D22">
    <cfRule type="cellIs" dxfId="21" priority="29" stopIfTrue="1" operator="lessThan">
      <formula>$AA$5</formula>
    </cfRule>
    <cfRule type="cellIs" dxfId="20" priority="30" stopIfTrue="1" operator="equal">
      <formula>$AA$5</formula>
    </cfRule>
  </conditionalFormatting>
  <conditionalFormatting sqref="E6:E21 E25:E32 E36:E42">
    <cfRule type="cellIs" dxfId="19" priority="41" stopIfTrue="1" operator="equal">
      <formula>0</formula>
    </cfRule>
    <cfRule type="cellIs" dxfId="18" priority="42" stopIfTrue="1" operator="lessThan">
      <formula>0</formula>
    </cfRule>
  </conditionalFormatting>
  <conditionalFormatting sqref="E45:E62">
    <cfRule type="cellIs" dxfId="17" priority="9" stopIfTrue="1" operator="equal">
      <formula>0</formula>
    </cfRule>
    <cfRule type="cellIs" dxfId="16" priority="10" stopIfTrue="1" operator="lessThan">
      <formula>0</formula>
    </cfRule>
  </conditionalFormatting>
  <conditionalFormatting sqref="E65:E74">
    <cfRule type="cellIs" dxfId="15" priority="27" stopIfTrue="1" operator="equal">
      <formula>0</formula>
    </cfRule>
    <cfRule type="cellIs" dxfId="14" priority="28" stopIfTrue="1" operator="lessThan">
      <formula>0</formula>
    </cfRule>
  </conditionalFormatting>
  <conditionalFormatting sqref="E77:E91">
    <cfRule type="cellIs" dxfId="13" priority="21" stopIfTrue="1" operator="equal">
      <formula>0</formula>
    </cfRule>
    <cfRule type="cellIs" dxfId="12" priority="22" stopIfTrue="1" operator="lessThan">
      <formula>0</formula>
    </cfRule>
  </conditionalFormatting>
  <conditionalFormatting sqref="F6:Z21 F25:Z32 F36:Z37 G38:Z38 F39:Z41 F52:L52 N52:Z52">
    <cfRule type="cellIs" dxfId="11" priority="37" stopIfTrue="1" operator="lessThan">
      <formula>F$5</formula>
    </cfRule>
    <cfRule type="cellIs" dxfId="10" priority="38" stopIfTrue="1" operator="equal">
      <formula>F$5</formula>
    </cfRule>
  </conditionalFormatting>
  <conditionalFormatting sqref="F45:Z51">
    <cfRule type="cellIs" dxfId="9" priority="11" stopIfTrue="1" operator="lessThan">
      <formula>F$5</formula>
    </cfRule>
    <cfRule type="cellIs" dxfId="8" priority="12" stopIfTrue="1" operator="equal">
      <formula>F$5</formula>
    </cfRule>
  </conditionalFormatting>
  <conditionalFormatting sqref="F53:Z60">
    <cfRule type="cellIs" dxfId="7" priority="5" stopIfTrue="1" operator="lessThan">
      <formula>F$5</formula>
    </cfRule>
    <cfRule type="cellIs" dxfId="6" priority="6" stopIfTrue="1" operator="equal">
      <formula>F$5</formula>
    </cfRule>
  </conditionalFormatting>
  <conditionalFormatting sqref="F65:Z72">
    <cfRule type="cellIs" dxfId="5" priority="1" stopIfTrue="1" operator="lessThan">
      <formula>F$5</formula>
    </cfRule>
    <cfRule type="cellIs" dxfId="4" priority="2" stopIfTrue="1" operator="equal">
      <formula>F$5</formula>
    </cfRule>
  </conditionalFormatting>
  <conditionalFormatting sqref="F77:Z89">
    <cfRule type="cellIs" dxfId="3" priority="17" stopIfTrue="1" operator="lessThan">
      <formula>F$5</formula>
    </cfRule>
    <cfRule type="cellIs" dxfId="2" priority="18" stopIfTrue="1" operator="equal">
      <formula>F$5</formula>
    </cfRule>
  </conditionalFormatting>
  <conditionalFormatting sqref="M52">
    <cfRule type="cellIs" dxfId="1" priority="44" stopIfTrue="1" operator="lessThan">
      <formula>N$5</formula>
    </cfRule>
    <cfRule type="cellIs" dxfId="0" priority="45" stopIfTrue="1" operator="equal">
      <formula>N$5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R2</vt:lpstr>
      <vt:lpstr>R1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曉嫈 邱</dc:creator>
  <cp:lastModifiedBy>曉嫈 邱</cp:lastModifiedBy>
  <cp:lastPrinted>2024-06-06T12:24:35Z</cp:lastPrinted>
  <dcterms:created xsi:type="dcterms:W3CDTF">2024-06-06T12:13:50Z</dcterms:created>
  <dcterms:modified xsi:type="dcterms:W3CDTF">2024-06-06T12:25:37Z</dcterms:modified>
</cp:coreProperties>
</file>